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ilip\Desktop\"/>
    </mc:Choice>
  </mc:AlternateContent>
  <bookViews>
    <workbookView xWindow="0" yWindow="0" windowWidth="0" windowHeight="0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Rozvody LAN'!$C$120:$K$166</definedName>
    <definedName name="_xlnm.Print_Area" localSheetId="1">'01 - Rozvody LAN'!$C$4:$J$76,'01 - Rozvody LAN'!$C$82:$J$102,'01 - Rozvody LAN'!$C$108:$K$166</definedName>
    <definedName name="_xlnm.Print_Titles" localSheetId="1">'01 - Rozvody LAN'!$120:$120</definedName>
    <definedName name="_xlnm._FilterDatabase" localSheetId="2" hidden="1">'02 - Zabezpečení LAN a WIFI'!$C$115:$K$125</definedName>
    <definedName name="_xlnm.Print_Area" localSheetId="2">'02 - Zabezpečení LAN a WIFI'!$C$4:$J$76,'02 - Zabezpečení LAN a WIFI'!$C$82:$J$97,'02 - Zabezpečení LAN a WIFI'!$C$103:$K$125</definedName>
    <definedName name="_xlnm.Print_Titles" localSheetId="2">'02 - Zabezpečení LAN a WIFI'!$115:$115</definedName>
    <definedName name="_xlnm._FilterDatabase" localSheetId="3" hidden="1">'03 - Centrální logování a...'!$C$115:$K$117</definedName>
    <definedName name="_xlnm.Print_Area" localSheetId="3">'03 - Centrální logování a...'!$C$4:$J$76,'03 - Centrální logování a...'!$C$82:$J$97,'03 - Centrální logování a...'!$C$103:$K$117</definedName>
    <definedName name="_xlnm.Print_Titles" localSheetId="3">'03 - Centrální logování a...'!$115:$115</definedName>
    <definedName name="_xlnm._FilterDatabase" localSheetId="4" hidden="1">'04 - Server, diskové pole...'!$C$115:$K$123</definedName>
    <definedName name="_xlnm.Print_Area" localSheetId="4">'04 - Server, diskové pole...'!$C$4:$J$76,'04 - Server, diskové pole...'!$C$82:$J$97,'04 - Server, diskové pole...'!$C$103:$K$123</definedName>
    <definedName name="_xlnm.Print_Titles" localSheetId="4">'04 - Server, diskové pole...'!$115:$115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4" r="J37"/>
  <c r="J36"/>
  <c i="1" r="AY97"/>
  <c i="4" r="J35"/>
  <c i="1" r="AX97"/>
  <c i="4" r="BI117"/>
  <c r="BH117"/>
  <c r="BG117"/>
  <c r="BF117"/>
  <c r="T117"/>
  <c r="T116"/>
  <c r="R117"/>
  <c r="R116"/>
  <c r="P117"/>
  <c r="P116"/>
  <c i="1" r="AU97"/>
  <c i="4"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3"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89"/>
  <c r="E7"/>
  <c r="E106"/>
  <c i="2" r="J37"/>
  <c r="J36"/>
  <c i="1" r="AY95"/>
  <c i="2" r="J35"/>
  <c i="1" r="AX95"/>
  <c i="2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J163"/>
  <c r="J143"/>
  <c r="J132"/>
  <c r="J161"/>
  <c r="BK165"/>
  <c r="BK148"/>
  <c r="BK132"/>
  <c r="BK154"/>
  <c r="J152"/>
  <c r="J149"/>
  <c r="J134"/>
  <c i="3" r="J118"/>
  <c r="J122"/>
  <c r="BK122"/>
  <c i="4" r="F34"/>
  <c i="1" r="BA97"/>
  <c i="5" r="J121"/>
  <c i="2" r="J164"/>
  <c r="J159"/>
  <c r="J145"/>
  <c r="J140"/>
  <c r="J135"/>
  <c r="J130"/>
  <c r="J162"/>
  <c r="BK147"/>
  <c r="J131"/>
  <c r="J165"/>
  <c r="BK157"/>
  <c r="BK155"/>
  <c r="BK145"/>
  <c r="BK138"/>
  <c r="J128"/>
  <c r="J160"/>
  <c r="J155"/>
  <c r="BK153"/>
  <c r="BK152"/>
  <c r="BK150"/>
  <c r="J146"/>
  <c r="BK143"/>
  <c r="J138"/>
  <c r="BK128"/>
  <c r="BK124"/>
  <c i="3" r="J119"/>
  <c r="BK124"/>
  <c r="BK120"/>
  <c r="BK125"/>
  <c i="4" r="BK117"/>
  <c r="F35"/>
  <c i="1" r="BB97"/>
  <c i="5" r="BK122"/>
  <c r="J118"/>
  <c r="BK119"/>
  <c r="J119"/>
  <c i="2" r="BK164"/>
  <c r="BK158"/>
  <c r="J147"/>
  <c r="BK142"/>
  <c r="BK136"/>
  <c r="BK131"/>
  <c r="BK166"/>
  <c r="J157"/>
  <c r="J133"/>
  <c r="J166"/>
  <c r="J158"/>
  <c r="BK149"/>
  <c r="BK140"/>
  <c r="BK135"/>
  <c r="BK130"/>
  <c i="1" r="AS94"/>
  <c i="2" r="BK151"/>
  <c r="J150"/>
  <c r="J144"/>
  <c r="J141"/>
  <c r="BK129"/>
  <c i="3" r="J125"/>
  <c r="J124"/>
  <c r="J117"/>
  <c r="J121"/>
  <c r="BK117"/>
  <c r="J120"/>
  <c i="4" r="F37"/>
  <c i="1" r="BD97"/>
  <c i="5" r="J123"/>
  <c r="BK121"/>
  <c r="BK117"/>
  <c r="BK120"/>
  <c r="J122"/>
  <c i="2" r="BK163"/>
  <c r="BK162"/>
  <c r="J156"/>
  <c r="BK144"/>
  <c r="J139"/>
  <c r="BK134"/>
  <c r="J129"/>
  <c r="BK161"/>
  <c r="BK141"/>
  <c r="BK125"/>
  <c r="BK160"/>
  <c r="BK156"/>
  <c r="BK146"/>
  <c r="BK139"/>
  <c r="BK133"/>
  <c r="J124"/>
  <c r="BK159"/>
  <c r="J154"/>
  <c r="J153"/>
  <c r="J151"/>
  <c r="J148"/>
  <c r="J142"/>
  <c r="J136"/>
  <c r="J125"/>
  <c i="3" r="BK121"/>
  <c r="BK118"/>
  <c r="BK123"/>
  <c r="BK119"/>
  <c r="J123"/>
  <c i="4" r="J117"/>
  <c r="F36"/>
  <c i="1" r="BC97"/>
  <c i="5" r="BK118"/>
  <c r="J120"/>
  <c r="BK123"/>
  <c r="J117"/>
  <c i="2" l="1" r="R123"/>
  <c r="R122"/>
  <c r="P127"/>
  <c r="T137"/>
  <c i="3" r="R116"/>
  <c i="2" r="BK137"/>
  <c r="J137"/>
  <c r="J101"/>
  <c r="P123"/>
  <c r="P122"/>
  <c r="T123"/>
  <c r="T122"/>
  <c r="R127"/>
  <c r="P137"/>
  <c i="3" r="BK116"/>
  <c r="J116"/>
  <c r="T116"/>
  <c i="5" r="P116"/>
  <c i="1" r="AU98"/>
  <c i="2" r="BK123"/>
  <c r="J123"/>
  <c r="J98"/>
  <c r="BK127"/>
  <c r="J127"/>
  <c r="J100"/>
  <c r="T127"/>
  <c r="T126"/>
  <c r="T121"/>
  <c r="R137"/>
  <c i="3" r="P116"/>
  <c i="1" r="AU96"/>
  <c i="5" r="BK116"/>
  <c r="J116"/>
  <c r="J96"/>
  <c r="R116"/>
  <c r="T116"/>
  <c i="4" r="BK116"/>
  <c r="J116"/>
  <c r="J96"/>
  <c i="5" r="F92"/>
  <c r="BE117"/>
  <c r="BE121"/>
  <c r="E85"/>
  <c r="J89"/>
  <c r="J91"/>
  <c r="F91"/>
  <c r="BE122"/>
  <c r="BE123"/>
  <c r="J92"/>
  <c r="BE118"/>
  <c r="BE119"/>
  <c r="BE120"/>
  <c i="4" r="F91"/>
  <c r="J110"/>
  <c i="3" r="J96"/>
  <c i="4" r="E85"/>
  <c r="F92"/>
  <c r="J92"/>
  <c r="J91"/>
  <c r="BE117"/>
  <c i="3" r="F91"/>
  <c r="J92"/>
  <c r="J110"/>
  <c r="F113"/>
  <c r="BE117"/>
  <c r="BE118"/>
  <c r="BE119"/>
  <c r="BE124"/>
  <c r="E85"/>
  <c r="J112"/>
  <c r="BE125"/>
  <c r="BE121"/>
  <c r="BE120"/>
  <c r="BE122"/>
  <c r="BE123"/>
  <c i="2" r="F92"/>
  <c r="J117"/>
  <c r="BE130"/>
  <c r="BE131"/>
  <c r="BE132"/>
  <c r="BE134"/>
  <c r="BE139"/>
  <c r="BE141"/>
  <c r="BE144"/>
  <c r="BE149"/>
  <c r="BE150"/>
  <c r="BE151"/>
  <c r="BE152"/>
  <c r="BE153"/>
  <c r="BE159"/>
  <c r="BE160"/>
  <c r="BE166"/>
  <c r="F117"/>
  <c r="BE125"/>
  <c r="BE129"/>
  <c r="BE138"/>
  <c r="BE146"/>
  <c r="BE147"/>
  <c r="BE154"/>
  <c r="BE155"/>
  <c r="BE156"/>
  <c r="BE164"/>
  <c r="BE165"/>
  <c r="E85"/>
  <c r="J92"/>
  <c r="BE128"/>
  <c r="BE135"/>
  <c r="BE136"/>
  <c r="BE140"/>
  <c r="BE142"/>
  <c r="BE143"/>
  <c r="BE145"/>
  <c r="BE148"/>
  <c r="BE161"/>
  <c r="J89"/>
  <c r="BE124"/>
  <c r="BE133"/>
  <c r="BE157"/>
  <c r="BE158"/>
  <c r="BE162"/>
  <c r="BE163"/>
  <c r="F34"/>
  <c i="1" r="BA95"/>
  <c i="3" r="F37"/>
  <c i="1" r="BD96"/>
  <c i="3" r="F36"/>
  <c i="1" r="BC96"/>
  <c i="3" r="F35"/>
  <c i="1" r="BB96"/>
  <c i="4" r="J33"/>
  <c i="1" r="AV97"/>
  <c i="5" r="F34"/>
  <c i="1" r="BA98"/>
  <c i="4" r="J30"/>
  <c i="5" r="F37"/>
  <c i="1" r="BD98"/>
  <c i="2" r="J34"/>
  <c i="1" r="AW95"/>
  <c i="2" r="F35"/>
  <c i="1" r="BB95"/>
  <c i="3" r="J34"/>
  <c i="1" r="AW96"/>
  <c i="3" r="F34"/>
  <c i="1" r="BA96"/>
  <c i="4" r="J34"/>
  <c i="1" r="AW97"/>
  <c i="5" r="J34"/>
  <c i="1" r="AW98"/>
  <c i="5" r="F36"/>
  <c i="1" r="BC98"/>
  <c i="5" r="F35"/>
  <c i="1" r="BB98"/>
  <c i="3" r="J30"/>
  <c i="2" r="F36"/>
  <c i="1" r="BC95"/>
  <c i="2" r="F37"/>
  <c i="1" r="BD95"/>
  <c i="2" l="1" r="R126"/>
  <c r="R121"/>
  <c r="P126"/>
  <c r="P121"/>
  <c i="1" r="AU95"/>
  <c r="AG96"/>
  <c i="2" r="BK126"/>
  <c r="J126"/>
  <c r="J99"/>
  <c r="BK122"/>
  <c r="J122"/>
  <c r="J97"/>
  <c i="1" r="AG97"/>
  <c i="4" r="J39"/>
  <c i="2" r="J33"/>
  <c i="1" r="AV95"/>
  <c r="AT95"/>
  <c r="AT97"/>
  <c r="AN97"/>
  <c r="BC94"/>
  <c r="W32"/>
  <c i="5" r="J30"/>
  <c i="1" r="AG98"/>
  <c i="2" r="F33"/>
  <c i="1" r="AZ95"/>
  <c i="3" r="F33"/>
  <c i="1" r="AZ96"/>
  <c i="5" r="F33"/>
  <c i="1" r="AZ98"/>
  <c i="5" r="J33"/>
  <c i="1" r="AV98"/>
  <c r="AT98"/>
  <c r="AN98"/>
  <c r="BD94"/>
  <c r="W33"/>
  <c i="4" r="F33"/>
  <c i="1" r="AZ97"/>
  <c r="BB94"/>
  <c r="W31"/>
  <c i="3" r="J33"/>
  <c i="1" r="AV96"/>
  <c r="AT96"/>
  <c r="AN96"/>
  <c r="BA94"/>
  <c r="W30"/>
  <c r="AU94"/>
  <c i="2" l="1" r="BK121"/>
  <c r="J121"/>
  <c r="J96"/>
  <c i="5" r="J39"/>
  <c i="3" r="J39"/>
  <c i="1" r="AZ94"/>
  <c r="W29"/>
  <c r="AX94"/>
  <c r="AY94"/>
  <c r="AW94"/>
  <c r="AK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<sst xmlns="http://schemas.openxmlformats.org/spreadsheetml/2006/main">
  <si>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</si>
  <si>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</si>
  <si>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</si>
  <si>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</si>
  <si>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</si>
  <si>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{772a3493-2f94-46ea-a87e-e94fcf93b192}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</si>
  <si>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</si>
  <si>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</si>
  <si>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</si>
  <si>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</si>
  <si>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</si>
  <si>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</si>
  <si>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</si>
  <si>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</si>
  <si>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!KONEKTIVITA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</si>
  <si>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</si>
  <si>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</si>
  <si>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HABARTOV-část 01-04</t>
  </si>
  <si>
    <t>KSO:</t>
  </si>
  <si>
    <t>CC-CZ:</t>
  </si>
  <si>
    <t>Místo:</t>
  </si>
  <si>
    <t xml:space="preserve"> </t>
  </si>
  <si>
    <t>Datum:</t>
  </si>
  <si>
    <t>18. 9. 2024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</si>
  <si>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</si>
  <si>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</si>
  <si>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</si>
  <si>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</si>
  <si>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</si>
  <si>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</si>
  <si>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</si>
  <si>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</si>
  <si>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</si>
  <si>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</si>
  <si>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</si>
  <si>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</si>
  <si>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</si>
  <si>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</si>
  <si>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</si>
  <si>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</si>
  <si>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</si>
  <si>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</si>
  <si>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</si>
  <si>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</si>
  <si>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</si>
  <si>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</si>
  <si>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</si>
  <si>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</si>
  <si>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</si>
  <si>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</si>
  <si>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</si>
  <si>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</si>
  <si>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</si>
  <si>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</si>
  <si>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</si>
  <si>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</si>
  <si>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</si>
  <si>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</si>
  <si>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</si>
  <si>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</si>
  <si>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</si>
  <si>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</si>
  <si>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</si>
  <si>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</si>
  <si>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</si>
  <si>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</si>
  <si>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</si>
  <si>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</si>
  <si>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</si>
  <si>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</si>
  <si>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</si>
  <si>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</si>
  <si>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</si>
  <si>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</si>
  <si>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</si>
  <si>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</si>
  <si>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</si>
  <si>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</si>
  <si>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</si>
  <si>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</si>
  <si>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</si>
  <si>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</si>
  <si>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{30fe88c4-3712-4c57-b690-11d693e03585}</t>
  </si>
  <si>
    <t>2</t>
  </si>
  <si>
    <t>02</t>
  </si>
  <si>
    <t>Zabezpečení LAN a WIFI</t>
  </si>
  <si>
    <t>{133bf69d-0b21-4fd4-b45a-0aae58e123c3}</t>
  </si>
  <si>
    <t>03</t>
  </si>
  <si>
    <t>Centrální logování a monitoring síťového provozu</t>
  </si>
  <si>
    <t>{db73bd61-0218-45d5-ac60-c6aeb50392ee}</t>
  </si>
  <si>
    <t>04</t>
  </si>
  <si>
    <t>Server, diskové pole, UPS, zálohování a licence operačních systémů</t>
  </si>
  <si>
    <t>{350701b0-20fd-4883-b165-f896a20eb224}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</si>
  <si>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</si>
  <si>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</si>
  <si>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</si>
  <si>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</si>
  <si>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</si>
  <si>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</si>
  <si>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</si>
  <si>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</si>
  <si>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</si>
  <si>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</si>
  <si>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</si>
  <si>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741 - Elektroinstalace - silnoproud-přívod 230V k rackům</t>
  </si>
  <si>
    <t xml:space="preserve">    742 - Elektroinstalace - slaboproud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</si>
  <si>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</si>
  <si>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</si>
  <si>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</si>
  <si>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</si>
  <si>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</si>
  <si>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</si>
  <si>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</si>
  <si>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</si>
  <si>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</si>
  <si>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</si>
  <si>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</si>
  <si>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</si>
  <si>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</si>
  <si>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</si>
  <si>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</si>
  <si>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</si>
  <si>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</si>
  <si>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</si>
  <si>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25</t>
  </si>
  <si>
    <t>K</t>
  </si>
  <si>
    <t>311101211-R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</si>
  <si>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</si>
  <si>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m</t>
  </si>
  <si>
    <t>4</t>
  </si>
  <si>
    <t>2014332425</t>
  </si>
  <si>
    <t>71</t>
  </si>
  <si>
    <t>M</t>
  </si>
  <si>
    <t>R777000</t>
  </si>
  <si>
    <t xml:space="preserve"> Opravy omítky a malby po vytvoření prostupů</t>
  </si>
  <si>
    <t>soubor</t>
  </si>
  <si>
    <t>8</t>
  </si>
  <si>
    <t>1802849198</t>
  </si>
  <si>
    <t>PSV</t>
  </si>
  <si>
    <t>Práce a dodávky PSV</t>
  </si>
  <si>
    <t>741</t>
  </si>
  <si>
    <t>Elektroinstalace - silnoproud-přívod 230V k rackům</t>
  </si>
  <si>
    <t>59</t>
  </si>
  <si>
    <t>34111036</t>
  </si>
  <si>
    <t>kabel instalační jádro Cu plné izolace PVC plášť PVC 450/750V (CYKY) 3x2,5mm2</t>
  </si>
  <si>
    <t>CS ÚRS 2024 01</t>
  </si>
  <si>
    <t>32</t>
  </si>
  <si>
    <t>16</t>
  </si>
  <si>
    <t>-1943913799</t>
  </si>
  <si>
    <t>60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</si>
  <si>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</si>
  <si>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</si>
  <si>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64</t>
  </si>
  <si>
    <t>-406138870</t>
  </si>
  <si>
    <t>40</t>
  </si>
  <si>
    <t>35822111</t>
  </si>
  <si>
    <t>jistič 1-pólový 16 A vypínací charakteristika B vypínací schopnost 10 kA</t>
  </si>
  <si>
    <t>kus</t>
  </si>
  <si>
    <t>-19598450</t>
  </si>
  <si>
    <t>39</t>
  </si>
  <si>
    <t>741320103</t>
  </si>
  <si>
    <t>Montáž jističů se zapojením vodičů jednopólových nn do 25 A s krytem</t>
  </si>
  <si>
    <t>1438152795</t>
  </si>
  <si>
    <t>66</t>
  </si>
  <si>
    <t>34571008</t>
  </si>
  <si>
    <t>lišta elektroinstalační hranatá PVC 40x40mm pro přívod k rackům</t>
  </si>
  <si>
    <t>1252649112</t>
  </si>
  <si>
    <t>67</t>
  </si>
  <si>
    <t>741110511</t>
  </si>
  <si>
    <t>Montáž lišt a kanálků elektroinstalačních se spojkami, ohyby a rohy a s nasunutím do krabic vkládacích s víčkem, šířky do 60 mm</t>
  </si>
  <si>
    <t>2046947552</t>
  </si>
  <si>
    <t>38</t>
  </si>
  <si>
    <t>741130001</t>
  </si>
  <si>
    <t>Ukončení vodičů izolovaných s označením a zapojením v rozváděči nebo na přístroji, průřezu žíly do 2,5 mm2</t>
  </si>
  <si>
    <t>-1336809219</t>
  </si>
  <si>
    <t>34</t>
  </si>
  <si>
    <t>741313052</t>
  </si>
  <si>
    <t>Montáž zásuvek domovních se zapojením vodičů šroubové připojení nástěnných do 25 A, provedení 3P + N + PE</t>
  </si>
  <si>
    <t>9776325</t>
  </si>
  <si>
    <t>35</t>
  </si>
  <si>
    <t>35811477</t>
  </si>
  <si>
    <t>zásuvka nástěnná 16A - 5pól, řazení 3P+N+PE IP44, šroubové svorky</t>
  </si>
  <si>
    <t>2013513985</t>
  </si>
  <si>
    <t>742</t>
  </si>
  <si>
    <t>Elektroinstalace - slaboproud</t>
  </si>
  <si>
    <t>6</t>
  </si>
  <si>
    <t>34571004</t>
  </si>
  <si>
    <t>lišta elektroinstalační hranatá PVC 20x20mm</t>
  </si>
  <si>
    <t>-311280317</t>
  </si>
  <si>
    <t>34571007</t>
  </si>
  <si>
    <t>lišta elektroinstalační hranatá PVC 40x20mm</t>
  </si>
  <si>
    <t>1928583094</t>
  </si>
  <si>
    <t>68</t>
  </si>
  <si>
    <t>741110511-R</t>
  </si>
  <si>
    <t>-527768777</t>
  </si>
  <si>
    <t>46</t>
  </si>
  <si>
    <t>34571221</t>
  </si>
  <si>
    <t>kanál elektroinstalační hranatý PVC 180x60mm-parapetní žlab</t>
  </si>
  <si>
    <t>1953886071</t>
  </si>
  <si>
    <t>62</t>
  </si>
  <si>
    <t>742110401</t>
  </si>
  <si>
    <t>Montáž instalačních kanálů plastových jednokomorových</t>
  </si>
  <si>
    <t>1818703153</t>
  </si>
  <si>
    <t>72</t>
  </si>
  <si>
    <t>35712063</t>
  </si>
  <si>
    <t>rozvaděč stojanový 19" celoskleněné dveře 42U/800x1000mm</t>
  </si>
  <si>
    <t>741916455</t>
  </si>
  <si>
    <t>48</t>
  </si>
  <si>
    <t>220450007-R1</t>
  </si>
  <si>
    <t>Montáž datové skříně racku (42U)</t>
  </si>
  <si>
    <t>1919936261</t>
  </si>
  <si>
    <t>69</t>
  </si>
  <si>
    <t>35712018</t>
  </si>
  <si>
    <t>rozvaděč nástěnný dvoudílný 19" celoskleněné dveře 15U/500mm</t>
  </si>
  <si>
    <t>-181147397</t>
  </si>
  <si>
    <t>70</t>
  </si>
  <si>
    <t>742330001</t>
  </si>
  <si>
    <t>Montáž strukturované kabeláže rozvaděče nástěnného</t>
  </si>
  <si>
    <t>-1410212195</t>
  </si>
  <si>
    <t>53</t>
  </si>
  <si>
    <t>R4009</t>
  </si>
  <si>
    <t>Patch kabel délky 1m - kategorie cat6</t>
  </si>
  <si>
    <t>329094468</t>
  </si>
  <si>
    <t>51</t>
  </si>
  <si>
    <t>400008</t>
  </si>
  <si>
    <t>DAC kabel</t>
  </si>
  <si>
    <t>-942497156</t>
  </si>
  <si>
    <t>17</t>
  </si>
  <si>
    <t>4001</t>
  </si>
  <si>
    <t>Vyvazovací panel 19" včetně montáže do rackové skříně</t>
  </si>
  <si>
    <t>1979264332</t>
  </si>
  <si>
    <t>73</t>
  </si>
  <si>
    <t>4001-I</t>
  </si>
  <si>
    <t>Montáž vyvazovacího panelu 19" - vyvázání kabeláže</t>
  </si>
  <si>
    <t>-1254840141</t>
  </si>
  <si>
    <t>18</t>
  </si>
  <si>
    <t>4002</t>
  </si>
  <si>
    <t>Napájecí panel 230V pro 19" rackové skříně včetně přepěťové ochrany, velikost 1U, 8 zásuvkových pozic</t>
  </si>
  <si>
    <t>-449877757</t>
  </si>
  <si>
    <t>74</t>
  </si>
  <si>
    <t>4002-I</t>
  </si>
  <si>
    <t>Montáž napájecího panelu</t>
  </si>
  <si>
    <t>67682850</t>
  </si>
  <si>
    <t>19</t>
  </si>
  <si>
    <t>35759000</t>
  </si>
  <si>
    <t>vana optická neosazená výsuvná 1U 1xkazeta pro 24 svárů 24xSC simplex</t>
  </si>
  <si>
    <t>1541352181</t>
  </si>
  <si>
    <t>58</t>
  </si>
  <si>
    <t>220870210</t>
  </si>
  <si>
    <t>Ukončení optického kabelu v optorozvaděči s 6 optickými vlákny včetně závěrečného měření</t>
  </si>
  <si>
    <t>1774091800</t>
  </si>
  <si>
    <t>13</t>
  </si>
  <si>
    <t>37451120</t>
  </si>
  <si>
    <t>patch panel neosazený 1U 24 portů 19" STP</t>
  </si>
  <si>
    <t>1605980814</t>
  </si>
  <si>
    <t>742330034</t>
  </si>
  <si>
    <t>Montáž strukturované kabeláže příslušenství a ostatní práce k rozvaděčům patch panelu 24 portů neosazeného</t>
  </si>
  <si>
    <t>-1974942536</t>
  </si>
  <si>
    <t>34121321</t>
  </si>
  <si>
    <t>kabel datový bezhalogenový třída reakce na oheň Dcas2d2a1 jádro Cu plné (U/UTP) kategorie 6</t>
  </si>
  <si>
    <t>-1801215936</t>
  </si>
  <si>
    <t>742124001</t>
  </si>
  <si>
    <t>Montáž kabelů datových FTP, UTP, STP pro vnitřní rozvody do žlabu nebo lišty</t>
  </si>
  <si>
    <t>-1667380555</t>
  </si>
  <si>
    <t>34123002-R</t>
  </si>
  <si>
    <t>kabel datový optický OM2 univerzální 12 vláken 50/125 plášť LSOH</t>
  </si>
  <si>
    <t>916545950</t>
  </si>
  <si>
    <t>742124011</t>
  </si>
  <si>
    <t>Montáž kabelů datových optických pro vnitřní rozvody do trubky zatažením</t>
  </si>
  <si>
    <t>1939025955</t>
  </si>
  <si>
    <t>23</t>
  </si>
  <si>
    <t>37451185</t>
  </si>
  <si>
    <t>krabička nástěnná zásuvková pro keystone moduly plast bílá 1 port (neosazený)</t>
  </si>
  <si>
    <t>1838737304</t>
  </si>
  <si>
    <t>22</t>
  </si>
  <si>
    <t>742330045</t>
  </si>
  <si>
    <t xml:space="preserve">Montáž datové zásuvky 1 až 6 pozic </t>
  </si>
  <si>
    <t>1130802737</t>
  </si>
  <si>
    <t>14</t>
  </si>
  <si>
    <t>37452030R</t>
  </si>
  <si>
    <t>Keystone - prvek ukončovací datového rozvodu keystone 1xRJ45 UTP Cat6 samořezný kabelová pojistka (pro rozvaděče a datové zásuvky)-včetně instalace</t>
  </si>
  <si>
    <t>128</t>
  </si>
  <si>
    <t>184501777</t>
  </si>
  <si>
    <t>15</t>
  </si>
  <si>
    <t>742330052</t>
  </si>
  <si>
    <t>Popis portů patchpanelu</t>
  </si>
  <si>
    <t>-197877674</t>
  </si>
  <si>
    <t>26</t>
  </si>
  <si>
    <t>742330101-R</t>
  </si>
  <si>
    <t>Měření metalického segmentu s vyhotovením protokolu</t>
  </si>
  <si>
    <t>1259344597</t>
  </si>
  <si>
    <t>27</t>
  </si>
  <si>
    <t>742330102-R</t>
  </si>
  <si>
    <t>Měření optického segmentu, měření útlumu, 2 okna</t>
  </si>
  <si>
    <t>790658824</t>
  </si>
  <si>
    <t>02 - Zabezpečení LAN a WIFI</t>
  </si>
  <si>
    <t>B003</t>
  </si>
  <si>
    <t>Přístupové přepínače 24P s PoE - dodání včetně implementace</t>
  </si>
  <si>
    <t>ks</t>
  </si>
  <si>
    <t>2044072358</t>
  </si>
  <si>
    <t>B009</t>
  </si>
  <si>
    <t>Centrální switch - dodání včetně implementace</t>
  </si>
  <si>
    <t>1710389050</t>
  </si>
  <si>
    <t>B004</t>
  </si>
  <si>
    <t>Kontrolér - dodání včetně implementace</t>
  </si>
  <si>
    <t>-336599927</t>
  </si>
  <si>
    <t>B002</t>
  </si>
  <si>
    <t>Přístupové přepínače 24P - dodání včetně implementace</t>
  </si>
  <si>
    <t>1814811246</t>
  </si>
  <si>
    <t>B001</t>
  </si>
  <si>
    <t>Perimetrový firewall - dodání včetně implementace</t>
  </si>
  <si>
    <t>-1941509200</t>
  </si>
  <si>
    <t>B006</t>
  </si>
  <si>
    <t>Optické prvky - dodání včetně implementace</t>
  </si>
  <si>
    <t>851807941</t>
  </si>
  <si>
    <t>B007</t>
  </si>
  <si>
    <t>Eduroam</t>
  </si>
  <si>
    <t>724487036</t>
  </si>
  <si>
    <t>20</t>
  </si>
  <si>
    <t>B008</t>
  </si>
  <si>
    <t>Systém 802.1X</t>
  </si>
  <si>
    <t>-1723089655</t>
  </si>
  <si>
    <t>B005</t>
  </si>
  <si>
    <t>WIFI AP - vnitřní - dodání včetně implementace</t>
  </si>
  <si>
    <t>-145737413</t>
  </si>
  <si>
    <t>03 - Centrální logování a monitoring síťového provozu</t>
  </si>
  <si>
    <t>C001</t>
  </si>
  <si>
    <t>Systém pro sběr a správu logů a monitoring síťového provozu - dodání včetně implementace</t>
  </si>
  <si>
    <t>1436261482</t>
  </si>
  <si>
    <t>04 - Server, diskové pole, UPS, zálohování a licence operačních systémů</t>
  </si>
  <si>
    <t>D002</t>
  </si>
  <si>
    <t>UPS pro server - dodání včetně implementace</t>
  </si>
  <si>
    <t>2092714420</t>
  </si>
  <si>
    <t>11</t>
  </si>
  <si>
    <t>D001</t>
  </si>
  <si>
    <t>Server - dodání včetně implementace</t>
  </si>
  <si>
    <t>1370882928</t>
  </si>
  <si>
    <t>D003</t>
  </si>
  <si>
    <t>Zálohovací zařízení - dodání včetně implementace</t>
  </si>
  <si>
    <t>-1109854252</t>
  </si>
  <si>
    <t>5</t>
  </si>
  <si>
    <t>D004</t>
  </si>
  <si>
    <t>UPS pro zálohovací zařízení - dodání včetně implementace</t>
  </si>
  <si>
    <t>1666631861</t>
  </si>
  <si>
    <t>D005</t>
  </si>
  <si>
    <t>SW licence zálohovací software - dodání včetně implementace</t>
  </si>
  <si>
    <t>licence</t>
  </si>
  <si>
    <t>625405330</t>
  </si>
  <si>
    <t>7</t>
  </si>
  <si>
    <t>D006</t>
  </si>
  <si>
    <t xml:space="preserve">SW licence serverových operačních systémů  </t>
  </si>
  <si>
    <t>1992778456</t>
  </si>
  <si>
    <t>D007</t>
  </si>
  <si>
    <t xml:space="preserve">Klientské licence pro server </t>
  </si>
  <si>
    <t>346018272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</si>
</sst>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!KONEKTIVITA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Základní škola HABARTOV-část 01-04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18. 9. 2024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Rozvody LAN'!J30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Rozvody LAN'!P121</f>
        <v>0</v>
      </c>
      <c r="AV95" s="125">
        <f>'01 - Rozvody LAN'!J33</f>
        <v>0</v>
      </c>
      <c r="AW95" s="125">
        <f>'01 - Rozvody LAN'!J34</f>
        <v>0</v>
      </c>
      <c r="AX95" s="125">
        <f>'01 - Rozvody LAN'!J35</f>
        <v>0</v>
      </c>
      <c r="AY95" s="125">
        <f>'01 - Rozvody LAN'!J36</f>
        <v>0</v>
      </c>
      <c r="AZ95" s="125">
        <f>'01 - Rozvody LAN'!F33</f>
        <v>0</v>
      </c>
      <c r="BA95" s="125">
        <f>'01 - Rozvody LAN'!F34</f>
        <v>0</v>
      </c>
      <c r="BB95" s="125">
        <f>'01 - Rozvody LAN'!F35</f>
        <v>0</v>
      </c>
      <c r="BC95" s="125">
        <f>'01 - Rozvody LAN'!F36</f>
        <v>0</v>
      </c>
      <c r="BD95" s="127">
        <f>'01 - Rozvody LAN'!F37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Zabezpečení LAN a WIFI'!J30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Zabezpečení LAN a WIFI'!P116</f>
        <v>0</v>
      </c>
      <c r="AV96" s="125">
        <f>'02 - Zabezpečení LAN a WIFI'!J33</f>
        <v>0</v>
      </c>
      <c r="AW96" s="125">
        <f>'02 - Zabezpečení LAN a WIFI'!J34</f>
        <v>0</v>
      </c>
      <c r="AX96" s="125">
        <f>'02 - Zabezpečení LAN a WIFI'!J35</f>
        <v>0</v>
      </c>
      <c r="AY96" s="125">
        <f>'02 - Zabezpečení LAN a WIFI'!J36</f>
        <v>0</v>
      </c>
      <c r="AZ96" s="125">
        <f>'02 - Zabezpečení LAN a WIFI'!F33</f>
        <v>0</v>
      </c>
      <c r="BA96" s="125">
        <f>'02 - Zabezpečení LAN a WIFI'!F34</f>
        <v>0</v>
      </c>
      <c r="BB96" s="125">
        <f>'02 - Zabezpečení LAN a WIFI'!F35</f>
        <v>0</v>
      </c>
      <c r="BC96" s="125">
        <f>'02 - Zabezpečení LAN a WIFI'!F36</f>
        <v>0</v>
      </c>
      <c r="BD96" s="127">
        <f>'02 - Zabezpečení LAN a WIFI'!F37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24.7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Centrální logování a...'!J30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'03 - Centrální logování a...'!P116</f>
        <v>0</v>
      </c>
      <c r="AV97" s="125">
        <f>'03 - Centrální logování a...'!J33</f>
        <v>0</v>
      </c>
      <c r="AW97" s="125">
        <f>'03 - Centrální logování a...'!J34</f>
        <v>0</v>
      </c>
      <c r="AX97" s="125">
        <f>'03 - Centrální logování a...'!J35</f>
        <v>0</v>
      </c>
      <c r="AY97" s="125">
        <f>'03 - Centrální logování a...'!J36</f>
        <v>0</v>
      </c>
      <c r="AZ97" s="125">
        <f>'03 - Centrální logování a...'!F33</f>
        <v>0</v>
      </c>
      <c r="BA97" s="125">
        <f>'03 - Centrální logování a...'!F34</f>
        <v>0</v>
      </c>
      <c r="BB97" s="125">
        <f>'03 - Centrální logování a...'!F35</f>
        <v>0</v>
      </c>
      <c r="BC97" s="125">
        <f>'03 - Centrální logování a...'!F36</f>
        <v>0</v>
      </c>
      <c r="BD97" s="127">
        <f>'03 - Centrální logování a...'!F37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24.7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Server, diskové pole...'!J30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'04 - Server, diskové pole...'!P116</f>
        <v>0</v>
      </c>
      <c r="AV98" s="130">
        <f>'04 - Server, diskové pole...'!J33</f>
        <v>0</v>
      </c>
      <c r="AW98" s="130">
        <f>'04 - Server, diskové pole...'!J34</f>
        <v>0</v>
      </c>
      <c r="AX98" s="130">
        <f>'04 - Server, diskové pole...'!J35</f>
        <v>0</v>
      </c>
      <c r="AY98" s="130">
        <f>'04 - Server, diskové pole...'!J36</f>
        <v>0</v>
      </c>
      <c r="AZ98" s="130">
        <f>'04 - Server, diskové pole...'!F33</f>
        <v>0</v>
      </c>
      <c r="BA98" s="130">
        <f>'04 - Server, diskové pole...'!F34</f>
        <v>0</v>
      </c>
      <c r="BB98" s="130">
        <f>'04 - Server, diskové pole...'!F35</f>
        <v>0</v>
      </c>
      <c r="BC98" s="130">
        <f>'04 - Server, diskové pole...'!F36</f>
        <v>0</v>
      </c>
      <c r="BD98" s="132">
        <f>'04 - Server, diskové pole...'!F37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16V17PR+4yLKX+602YedWposwqO3Xxe/L4WUAqNSuJOjofR4V08BjOxUIl2kmjFLoBlTJE9N6inAX91TGviWnA==" hashValue="8Uw/gzZteUPPWYcDFknbnvyadMivinJ308HIWXFTFrVvUW5CWtZZqS+DvOaC4y50yGUzgAJx1LqeCtuS+jTak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Rozvody LAN'!C2" display="/"/>
    <hyperlink ref="A96" location="'02 - Zabezpečení LAN a WIFI'!C2" display="/"/>
    <hyperlink ref="A97" location="'03 - Centrální logování a...'!C2" display="/"/>
    <hyperlink ref="A98" location="'04 - Server, diskové po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Základní škola HABARTOV-část 01-04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ROUND((SUM(BE121:BE166)),  2)</f>
        <v>0</v>
      </c>
      <c r="G33" s="35"/>
      <c r="H33" s="35"/>
      <c r="I33" s="152">
        <v>0.20999999999999999</v>
      </c>
      <c r="J33" s="151">
        <f>ROUND(((SUM(BE121:BE166))*I33),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ROUND((SUM(BF121:BF166)),  2)</f>
        <v>0</v>
      </c>
      <c r="G34" s="35"/>
      <c r="H34" s="35"/>
      <c r="I34" s="152">
        <v>0.12</v>
      </c>
      <c r="J34" s="151">
        <f>ROUND(((SUM(BF121:BF166))*I34),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ROUND((SUM(BG121:BG166)),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ROUND((SUM(BH121:BH166)),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ROUND((SUM(BI121:BI166)),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Základní škola HABARTOV-část 01-04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Rozvody LAN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103</v>
      </c>
      <c r="E99" s="179"/>
      <c r="F99" s="179"/>
      <c r="G99" s="179"/>
      <c r="H99" s="179"/>
      <c r="I99" s="179"/>
      <c r="J99" s="180">
        <f>J126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J127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J137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Základní škola HABARTOV-část 01-04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01 - Rozvody LAN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18. 9. 2024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58</v>
      </c>
      <c r="E120" s="191" t="s">
        <v>54</v>
      </c>
      <c r="F120" s="191" t="s">
        <v>55</v>
      </c>
      <c r="G120" s="191" t="s">
        <v>108</v>
      </c>
      <c r="H120" s="191" t="s">
        <v>109</v>
      </c>
      <c r="I120" s="191" t="s">
        <v>110</v>
      </c>
      <c r="J120" s="191" t="s">
        <v>98</v>
      </c>
      <c r="K120" s="192" t="s">
        <v>111</v>
      </c>
      <c r="L120" s="193"/>
      <c r="M120" s="97" t="s">
        <v>1</v>
      </c>
      <c r="N120" s="98" t="s">
        <v>37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P122+P126</f>
        <v>0</v>
      </c>
      <c r="Q121" s="101"/>
      <c r="R121" s="196">
        <f>R122+R126</f>
        <v>0.40158000000000005</v>
      </c>
      <c r="S121" s="101"/>
      <c r="T121" s="197">
        <f>T122+T126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100</v>
      </c>
      <c r="BK121" s="198">
        <f>BK122+BK126</f>
        <v>0</v>
      </c>
    </row>
    <row r="122" s="12" customFormat="1" ht="25.92" customHeight="1">
      <c r="A122" s="12"/>
      <c r="B122" s="199"/>
      <c r="C122" s="200"/>
      <c r="D122" s="201" t="s">
        <v>72</v>
      </c>
      <c r="E122" s="202" t="s">
        <v>119</v>
      </c>
      <c r="F122" s="202" t="s">
        <v>120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81</v>
      </c>
      <c r="AT122" s="211" t="s">
        <v>72</v>
      </c>
      <c r="AU122" s="211" t="s">
        <v>73</v>
      </c>
      <c r="AY122" s="210" t="s">
        <v>121</v>
      </c>
      <c r="BK122" s="212">
        <f>BK123</f>
        <v>0</v>
      </c>
    </row>
    <row r="123" s="12" customFormat="1" ht="22.8" customHeight="1">
      <c r="A123" s="12"/>
      <c r="B123" s="199"/>
      <c r="C123" s="200"/>
      <c r="D123" s="201" t="s">
        <v>72</v>
      </c>
      <c r="E123" s="213" t="s">
        <v>122</v>
      </c>
      <c r="F123" s="213" t="s">
        <v>123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SUM(P124:P125)</f>
        <v>0</v>
      </c>
      <c r="Q123" s="207"/>
      <c r="R123" s="208">
        <f>SUM(R124:R125)</f>
        <v>0</v>
      </c>
      <c r="S123" s="207"/>
      <c r="T123" s="209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81</v>
      </c>
      <c r="AT123" s="211" t="s">
        <v>72</v>
      </c>
      <c r="AU123" s="211" t="s">
        <v>81</v>
      </c>
      <c r="AY123" s="210" t="s">
        <v>121</v>
      </c>
      <c r="BK123" s="212">
        <f>SUM(BK124:BK125)</f>
        <v>0</v>
      </c>
    </row>
    <row r="124" s="2" customFormat="1" ht="101.25" customHeight="1">
      <c r="A124" s="35"/>
      <c r="B124" s="36"/>
      <c r="C124" s="215" t="s">
        <v>124</v>
      </c>
      <c r="D124" s="215" t="s">
        <v>125</v>
      </c>
      <c r="E124" s="216" t="s">
        <v>126</v>
      </c>
      <c r="F124" s="217" t="s">
        <v>127</v>
      </c>
      <c r="G124" s="218" t="s">
        <v>128</v>
      </c>
      <c r="H124" s="219">
        <v>26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38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125</v>
      </c>
      <c r="AU124" s="226" t="s">
        <v>83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81</v>
      </c>
      <c r="BK124" s="227">
        <f>ROUND(I124*H124,2)</f>
        <v>0</v>
      </c>
      <c r="BL124" s="14" t="s">
        <v>129</v>
      </c>
      <c r="BM124" s="226" t="s">
        <v>130</v>
      </c>
    </row>
    <row r="125" s="2" customFormat="1" ht="16.5" customHeight="1">
      <c r="A125" s="35"/>
      <c r="B125" s="36"/>
      <c r="C125" s="228" t="s">
        <v>131</v>
      </c>
      <c r="D125" s="228" t="s">
        <v>132</v>
      </c>
      <c r="E125" s="229" t="s">
        <v>133</v>
      </c>
      <c r="F125" s="230" t="s">
        <v>134</v>
      </c>
      <c r="G125" s="231" t="s">
        <v>135</v>
      </c>
      <c r="H125" s="232">
        <v>1</v>
      </c>
      <c r="I125" s="233"/>
      <c r="J125" s="234">
        <f>ROUND(I125*H125,2)</f>
        <v>0</v>
      </c>
      <c r="K125" s="230" t="s">
        <v>1</v>
      </c>
      <c r="L125" s="235"/>
      <c r="M125" s="236" t="s">
        <v>1</v>
      </c>
      <c r="N125" s="237" t="s">
        <v>38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136</v>
      </c>
      <c r="AT125" s="226" t="s">
        <v>132</v>
      </c>
      <c r="AU125" s="226" t="s">
        <v>83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81</v>
      </c>
      <c r="BK125" s="227">
        <f>ROUND(I125*H125,2)</f>
        <v>0</v>
      </c>
      <c r="BL125" s="14" t="s">
        <v>129</v>
      </c>
      <c r="BM125" s="226" t="s">
        <v>137</v>
      </c>
    </row>
    <row r="126" s="12" customFormat="1" ht="25.92" customHeight="1">
      <c r="A126" s="12"/>
      <c r="B126" s="199"/>
      <c r="C126" s="200"/>
      <c r="D126" s="201" t="s">
        <v>72</v>
      </c>
      <c r="E126" s="202" t="s">
        <v>138</v>
      </c>
      <c r="F126" s="202" t="s">
        <v>139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P127+P137</f>
        <v>0</v>
      </c>
      <c r="Q126" s="207"/>
      <c r="R126" s="208">
        <f>R127+R137</f>
        <v>0.40158000000000005</v>
      </c>
      <c r="S126" s="207"/>
      <c r="T126" s="209">
        <f>T127+T137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83</v>
      </c>
      <c r="AT126" s="211" t="s">
        <v>72</v>
      </c>
      <c r="AU126" s="211" t="s">
        <v>73</v>
      </c>
      <c r="AY126" s="210" t="s">
        <v>121</v>
      </c>
      <c r="BK126" s="212">
        <f>BK127+BK137</f>
        <v>0</v>
      </c>
    </row>
    <row r="127" s="12" customFormat="1" ht="22.8" customHeight="1">
      <c r="A127" s="12"/>
      <c r="B127" s="199"/>
      <c r="C127" s="200"/>
      <c r="D127" s="201" t="s">
        <v>72</v>
      </c>
      <c r="E127" s="213" t="s">
        <v>140</v>
      </c>
      <c r="F127" s="213" t="s">
        <v>141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SUM(P128:P136)</f>
        <v>0</v>
      </c>
      <c r="Q127" s="207"/>
      <c r="R127" s="208">
        <f>SUM(R128:R136)</f>
        <v>0.066420000000000007</v>
      </c>
      <c r="S127" s="207"/>
      <c r="T127" s="209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83</v>
      </c>
      <c r="AT127" s="211" t="s">
        <v>72</v>
      </c>
      <c r="AU127" s="211" t="s">
        <v>81</v>
      </c>
      <c r="AY127" s="210" t="s">
        <v>121</v>
      </c>
      <c r="BK127" s="212">
        <f>SUM(BK128:BK136)</f>
        <v>0</v>
      </c>
    </row>
    <row r="128" s="2" customFormat="1" ht="24.15" customHeight="1">
      <c r="A128" s="35"/>
      <c r="B128" s="36"/>
      <c r="C128" s="228" t="s">
        <v>142</v>
      </c>
      <c r="D128" s="228" t="s">
        <v>132</v>
      </c>
      <c r="E128" s="229" t="s">
        <v>143</v>
      </c>
      <c r="F128" s="230" t="s">
        <v>144</v>
      </c>
      <c r="G128" s="231" t="s">
        <v>128</v>
      </c>
      <c r="H128" s="232">
        <v>120</v>
      </c>
      <c r="I128" s="233"/>
      <c r="J128" s="234">
        <f>ROUND(I128*H128,2)</f>
        <v>0</v>
      </c>
      <c r="K128" s="230" t="s">
        <v>145</v>
      </c>
      <c r="L128" s="235"/>
      <c r="M128" s="236" t="s">
        <v>1</v>
      </c>
      <c r="N128" s="237" t="s">
        <v>38</v>
      </c>
      <c r="O128" s="88"/>
      <c r="P128" s="224">
        <f>O128*H128</f>
        <v>0</v>
      </c>
      <c r="Q128" s="224">
        <v>0.00017000000000000001</v>
      </c>
      <c r="R128" s="224">
        <f>Q128*H128</f>
        <v>0.020400000000000001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146</v>
      </c>
      <c r="AT128" s="226" t="s">
        <v>132</v>
      </c>
      <c r="AU128" s="226" t="s">
        <v>83</v>
      </c>
      <c r="AY128" s="14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147</v>
      </c>
      <c r="BM128" s="226" t="s">
        <v>148</v>
      </c>
    </row>
    <row r="129" s="2" customFormat="1" ht="49.05" customHeight="1">
      <c r="A129" s="35"/>
      <c r="B129" s="36"/>
      <c r="C129" s="215" t="s">
        <v>149</v>
      </c>
      <c r="D129" s="215" t="s">
        <v>125</v>
      </c>
      <c r="E129" s="216" t="s">
        <v>150</v>
      </c>
      <c r="F129" s="217" t="s">
        <v>151</v>
      </c>
      <c r="G129" s="218" t="s">
        <v>128</v>
      </c>
      <c r="H129" s="219">
        <v>120</v>
      </c>
      <c r="I129" s="220"/>
      <c r="J129" s="221">
        <f>ROUND(I129*H129,2)</f>
        <v>0</v>
      </c>
      <c r="K129" s="217" t="s">
        <v>145</v>
      </c>
      <c r="L129" s="41"/>
      <c r="M129" s="222" t="s">
        <v>1</v>
      </c>
      <c r="N129" s="223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152</v>
      </c>
      <c r="AT129" s="226" t="s">
        <v>125</v>
      </c>
      <c r="AU129" s="226" t="s">
        <v>83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152</v>
      </c>
      <c r="BM129" s="226" t="s">
        <v>153</v>
      </c>
    </row>
    <row r="130" s="2" customFormat="1" ht="24.15" customHeight="1">
      <c r="A130" s="35"/>
      <c r="B130" s="36"/>
      <c r="C130" s="228" t="s">
        <v>154</v>
      </c>
      <c r="D130" s="228" t="s">
        <v>132</v>
      </c>
      <c r="E130" s="229" t="s">
        <v>155</v>
      </c>
      <c r="F130" s="230" t="s">
        <v>156</v>
      </c>
      <c r="G130" s="231" t="s">
        <v>157</v>
      </c>
      <c r="H130" s="232">
        <v>6</v>
      </c>
      <c r="I130" s="233"/>
      <c r="J130" s="234">
        <f>ROUND(I130*H130,2)</f>
        <v>0</v>
      </c>
      <c r="K130" s="230" t="s">
        <v>145</v>
      </c>
      <c r="L130" s="235"/>
      <c r="M130" s="236" t="s">
        <v>1</v>
      </c>
      <c r="N130" s="237" t="s">
        <v>38</v>
      </c>
      <c r="O130" s="88"/>
      <c r="P130" s="224">
        <f>O130*H130</f>
        <v>0</v>
      </c>
      <c r="Q130" s="224">
        <v>0.00040000000000000002</v>
      </c>
      <c r="R130" s="224">
        <f>Q130*H130</f>
        <v>0.0024000000000000002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146</v>
      </c>
      <c r="AT130" s="226" t="s">
        <v>132</v>
      </c>
      <c r="AU130" s="226" t="s">
        <v>83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147</v>
      </c>
      <c r="BM130" s="226" t="s">
        <v>158</v>
      </c>
    </row>
    <row r="131" s="2" customFormat="1" ht="24.15" customHeight="1">
      <c r="A131" s="35"/>
      <c r="B131" s="36"/>
      <c r="C131" s="215" t="s">
        <v>159</v>
      </c>
      <c r="D131" s="215" t="s">
        <v>125</v>
      </c>
      <c r="E131" s="216" t="s">
        <v>160</v>
      </c>
      <c r="F131" s="217" t="s">
        <v>161</v>
      </c>
      <c r="G131" s="218" t="s">
        <v>157</v>
      </c>
      <c r="H131" s="219">
        <v>6</v>
      </c>
      <c r="I131" s="220"/>
      <c r="J131" s="221">
        <f>ROUND(I131*H131,2)</f>
        <v>0</v>
      </c>
      <c r="K131" s="217" t="s">
        <v>145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147</v>
      </c>
      <c r="AT131" s="226" t="s">
        <v>125</v>
      </c>
      <c r="AU131" s="226" t="s">
        <v>83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147</v>
      </c>
      <c r="BM131" s="226" t="s">
        <v>162</v>
      </c>
    </row>
    <row r="132" s="2" customFormat="1" ht="24.15" customHeight="1">
      <c r="A132" s="35"/>
      <c r="B132" s="36"/>
      <c r="C132" s="228" t="s">
        <v>163</v>
      </c>
      <c r="D132" s="228" t="s">
        <v>132</v>
      </c>
      <c r="E132" s="229" t="s">
        <v>164</v>
      </c>
      <c r="F132" s="230" t="s">
        <v>165</v>
      </c>
      <c r="G132" s="231" t="s">
        <v>128</v>
      </c>
      <c r="H132" s="232">
        <v>108</v>
      </c>
      <c r="I132" s="233"/>
      <c r="J132" s="234">
        <f>ROUND(I132*H132,2)</f>
        <v>0</v>
      </c>
      <c r="K132" s="230" t="s">
        <v>145</v>
      </c>
      <c r="L132" s="235"/>
      <c r="M132" s="236" t="s">
        <v>1</v>
      </c>
      <c r="N132" s="237" t="s">
        <v>38</v>
      </c>
      <c r="O132" s="88"/>
      <c r="P132" s="224">
        <f>O132*H132</f>
        <v>0</v>
      </c>
      <c r="Q132" s="224">
        <v>0.00038999999999999999</v>
      </c>
      <c r="R132" s="224">
        <f>Q132*H132</f>
        <v>0.042119999999999998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146</v>
      </c>
      <c r="AT132" s="226" t="s">
        <v>132</v>
      </c>
      <c r="AU132" s="226" t="s">
        <v>83</v>
      </c>
      <c r="AY132" s="14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81</v>
      </c>
      <c r="BK132" s="227">
        <f>ROUND(I132*H132,2)</f>
        <v>0</v>
      </c>
      <c r="BL132" s="14" t="s">
        <v>147</v>
      </c>
      <c r="BM132" s="226" t="s">
        <v>166</v>
      </c>
    </row>
    <row r="133" s="2" customFormat="1" ht="37.8" customHeight="1">
      <c r="A133" s="35"/>
      <c r="B133" s="36"/>
      <c r="C133" s="215" t="s">
        <v>167</v>
      </c>
      <c r="D133" s="215" t="s">
        <v>125</v>
      </c>
      <c r="E133" s="216" t="s">
        <v>168</v>
      </c>
      <c r="F133" s="217" t="s">
        <v>169</v>
      </c>
      <c r="G133" s="218" t="s">
        <v>128</v>
      </c>
      <c r="H133" s="219">
        <v>108</v>
      </c>
      <c r="I133" s="220"/>
      <c r="J133" s="221">
        <f>ROUND(I133*H133,2)</f>
        <v>0</v>
      </c>
      <c r="K133" s="217" t="s">
        <v>145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147</v>
      </c>
      <c r="AT133" s="226" t="s">
        <v>125</v>
      </c>
      <c r="AU133" s="226" t="s">
        <v>83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147</v>
      </c>
      <c r="BM133" s="226" t="s">
        <v>170</v>
      </c>
    </row>
    <row r="134" s="2" customFormat="1" ht="33" customHeight="1">
      <c r="A134" s="35"/>
      <c r="B134" s="36"/>
      <c r="C134" s="215" t="s">
        <v>171</v>
      </c>
      <c r="D134" s="215" t="s">
        <v>125</v>
      </c>
      <c r="E134" s="216" t="s">
        <v>172</v>
      </c>
      <c r="F134" s="217" t="s">
        <v>173</v>
      </c>
      <c r="G134" s="218" t="s">
        <v>157</v>
      </c>
      <c r="H134" s="219">
        <v>18</v>
      </c>
      <c r="I134" s="220"/>
      <c r="J134" s="221">
        <f>ROUND(I134*H134,2)</f>
        <v>0</v>
      </c>
      <c r="K134" s="217" t="s">
        <v>145</v>
      </c>
      <c r="L134" s="41"/>
      <c r="M134" s="222" t="s">
        <v>1</v>
      </c>
      <c r="N134" s="223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147</v>
      </c>
      <c r="AT134" s="226" t="s">
        <v>125</v>
      </c>
      <c r="AU134" s="226" t="s">
        <v>83</v>
      </c>
      <c r="AY134" s="14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147</v>
      </c>
      <c r="BM134" s="226" t="s">
        <v>174</v>
      </c>
    </row>
    <row r="135" s="2" customFormat="1" ht="37.8" customHeight="1">
      <c r="A135" s="35"/>
      <c r="B135" s="36"/>
      <c r="C135" s="215" t="s">
        <v>175</v>
      </c>
      <c r="D135" s="215" t="s">
        <v>125</v>
      </c>
      <c r="E135" s="216" t="s">
        <v>176</v>
      </c>
      <c r="F135" s="217" t="s">
        <v>177</v>
      </c>
      <c r="G135" s="218" t="s">
        <v>157</v>
      </c>
      <c r="H135" s="219">
        <v>6</v>
      </c>
      <c r="I135" s="220"/>
      <c r="J135" s="221">
        <f>ROUND(I135*H135,2)</f>
        <v>0</v>
      </c>
      <c r="K135" s="217" t="s">
        <v>145</v>
      </c>
      <c r="L135" s="41"/>
      <c r="M135" s="222" t="s">
        <v>1</v>
      </c>
      <c r="N135" s="223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147</v>
      </c>
      <c r="AT135" s="226" t="s">
        <v>125</v>
      </c>
      <c r="AU135" s="226" t="s">
        <v>83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81</v>
      </c>
      <c r="BK135" s="227">
        <f>ROUND(I135*H135,2)</f>
        <v>0</v>
      </c>
      <c r="BL135" s="14" t="s">
        <v>147</v>
      </c>
      <c r="BM135" s="226" t="s">
        <v>178</v>
      </c>
    </row>
    <row r="136" s="2" customFormat="1" ht="24.15" customHeight="1">
      <c r="A136" s="35"/>
      <c r="B136" s="36"/>
      <c r="C136" s="228" t="s">
        <v>179</v>
      </c>
      <c r="D136" s="228" t="s">
        <v>132</v>
      </c>
      <c r="E136" s="229" t="s">
        <v>180</v>
      </c>
      <c r="F136" s="230" t="s">
        <v>181</v>
      </c>
      <c r="G136" s="231" t="s">
        <v>157</v>
      </c>
      <c r="H136" s="232">
        <v>6</v>
      </c>
      <c r="I136" s="233"/>
      <c r="J136" s="234">
        <f>ROUND(I136*H136,2)</f>
        <v>0</v>
      </c>
      <c r="K136" s="230" t="s">
        <v>145</v>
      </c>
      <c r="L136" s="235"/>
      <c r="M136" s="236" t="s">
        <v>1</v>
      </c>
      <c r="N136" s="237" t="s">
        <v>38</v>
      </c>
      <c r="O136" s="88"/>
      <c r="P136" s="224">
        <f>O136*H136</f>
        <v>0</v>
      </c>
      <c r="Q136" s="224">
        <v>0.00025000000000000001</v>
      </c>
      <c r="R136" s="224">
        <f>Q136*H136</f>
        <v>0.0015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146</v>
      </c>
      <c r="AT136" s="226" t="s">
        <v>132</v>
      </c>
      <c r="AU136" s="226" t="s">
        <v>83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147</v>
      </c>
      <c r="BM136" s="226" t="s">
        <v>182</v>
      </c>
    </row>
    <row r="137" s="12" customFormat="1" ht="22.8" customHeight="1">
      <c r="A137" s="12"/>
      <c r="B137" s="199"/>
      <c r="C137" s="200"/>
      <c r="D137" s="201" t="s">
        <v>72</v>
      </c>
      <c r="E137" s="213" t="s">
        <v>183</v>
      </c>
      <c r="F137" s="213" t="s">
        <v>184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SUM(P138:P166)</f>
        <v>0</v>
      </c>
      <c r="Q137" s="207"/>
      <c r="R137" s="208">
        <f>SUM(R138:R166)</f>
        <v>0.33516000000000007</v>
      </c>
      <c r="S137" s="207"/>
      <c r="T137" s="209">
        <f>SUM(T138:T166)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83</v>
      </c>
      <c r="AT137" s="211" t="s">
        <v>72</v>
      </c>
      <c r="AU137" s="211" t="s">
        <v>81</v>
      </c>
      <c r="AY137" s="210" t="s">
        <v>121</v>
      </c>
      <c r="BK137" s="212">
        <f>SUM(BK138:BK166)</f>
        <v>0</v>
      </c>
    </row>
    <row r="138" s="2" customFormat="1" ht="16.5" customHeight="1">
      <c r="A138" s="35"/>
      <c r="B138" s="36"/>
      <c r="C138" s="228" t="s">
        <v>185</v>
      </c>
      <c r="D138" s="228" t="s">
        <v>132</v>
      </c>
      <c r="E138" s="229" t="s">
        <v>186</v>
      </c>
      <c r="F138" s="230" t="s">
        <v>187</v>
      </c>
      <c r="G138" s="231" t="s">
        <v>128</v>
      </c>
      <c r="H138" s="232">
        <v>150</v>
      </c>
      <c r="I138" s="233"/>
      <c r="J138" s="234">
        <f>ROUND(I138*H138,2)</f>
        <v>0</v>
      </c>
      <c r="K138" s="230" t="s">
        <v>145</v>
      </c>
      <c r="L138" s="235"/>
      <c r="M138" s="236" t="s">
        <v>1</v>
      </c>
      <c r="N138" s="237" t="s">
        <v>38</v>
      </c>
      <c r="O138" s="88"/>
      <c r="P138" s="224">
        <f>O138*H138</f>
        <v>0</v>
      </c>
      <c r="Q138" s="224">
        <v>0.00012999999999999999</v>
      </c>
      <c r="R138" s="224">
        <f>Q138*H138</f>
        <v>0.0195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146</v>
      </c>
      <c r="AT138" s="226" t="s">
        <v>132</v>
      </c>
      <c r="AU138" s="226" t="s">
        <v>83</v>
      </c>
      <c r="AY138" s="14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147</v>
      </c>
      <c r="BM138" s="226" t="s">
        <v>188</v>
      </c>
    </row>
    <row r="139" s="2" customFormat="1" ht="16.5" customHeight="1">
      <c r="A139" s="35"/>
      <c r="B139" s="36"/>
      <c r="C139" s="228" t="s">
        <v>136</v>
      </c>
      <c r="D139" s="228" t="s">
        <v>132</v>
      </c>
      <c r="E139" s="229" t="s">
        <v>189</v>
      </c>
      <c r="F139" s="230" t="s">
        <v>190</v>
      </c>
      <c r="G139" s="231" t="s">
        <v>128</v>
      </c>
      <c r="H139" s="232">
        <v>200</v>
      </c>
      <c r="I139" s="233"/>
      <c r="J139" s="234">
        <f>ROUND(I139*H139,2)</f>
        <v>0</v>
      </c>
      <c r="K139" s="230" t="s">
        <v>145</v>
      </c>
      <c r="L139" s="235"/>
      <c r="M139" s="236" t="s">
        <v>1</v>
      </c>
      <c r="N139" s="237" t="s">
        <v>38</v>
      </c>
      <c r="O139" s="88"/>
      <c r="P139" s="224">
        <f>O139*H139</f>
        <v>0</v>
      </c>
      <c r="Q139" s="224">
        <v>0.00021000000000000001</v>
      </c>
      <c r="R139" s="224">
        <f>Q139*H139</f>
        <v>0.042000000000000003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146</v>
      </c>
      <c r="AT139" s="226" t="s">
        <v>132</v>
      </c>
      <c r="AU139" s="226" t="s">
        <v>83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147</v>
      </c>
      <c r="BM139" s="226" t="s">
        <v>191</v>
      </c>
    </row>
    <row r="140" s="2" customFormat="1" ht="37.8" customHeight="1">
      <c r="A140" s="35"/>
      <c r="B140" s="36"/>
      <c r="C140" s="215" t="s">
        <v>192</v>
      </c>
      <c r="D140" s="215" t="s">
        <v>125</v>
      </c>
      <c r="E140" s="216" t="s">
        <v>193</v>
      </c>
      <c r="F140" s="217" t="s">
        <v>169</v>
      </c>
      <c r="G140" s="218" t="s">
        <v>128</v>
      </c>
      <c r="H140" s="219">
        <v>350</v>
      </c>
      <c r="I140" s="220"/>
      <c r="J140" s="221">
        <f>ROUND(I140*H140,2)</f>
        <v>0</v>
      </c>
      <c r="K140" s="217" t="s">
        <v>1</v>
      </c>
      <c r="L140" s="41"/>
      <c r="M140" s="222" t="s">
        <v>1</v>
      </c>
      <c r="N140" s="223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147</v>
      </c>
      <c r="AT140" s="226" t="s">
        <v>125</v>
      </c>
      <c r="AU140" s="226" t="s">
        <v>83</v>
      </c>
      <c r="AY140" s="14" t="s">
        <v>121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81</v>
      </c>
      <c r="BK140" s="227">
        <f>ROUND(I140*H140,2)</f>
        <v>0</v>
      </c>
      <c r="BL140" s="14" t="s">
        <v>147</v>
      </c>
      <c r="BM140" s="226" t="s">
        <v>194</v>
      </c>
    </row>
    <row r="141" s="2" customFormat="1" ht="24.15" customHeight="1">
      <c r="A141" s="35"/>
      <c r="B141" s="36"/>
      <c r="C141" s="228" t="s">
        <v>195</v>
      </c>
      <c r="D141" s="228" t="s">
        <v>132</v>
      </c>
      <c r="E141" s="229" t="s">
        <v>196</v>
      </c>
      <c r="F141" s="230" t="s">
        <v>197</v>
      </c>
      <c r="G141" s="231" t="s">
        <v>128</v>
      </c>
      <c r="H141" s="232">
        <v>20</v>
      </c>
      <c r="I141" s="233"/>
      <c r="J141" s="234">
        <f>ROUND(I141*H141,2)</f>
        <v>0</v>
      </c>
      <c r="K141" s="230" t="s">
        <v>145</v>
      </c>
      <c r="L141" s="235"/>
      <c r="M141" s="236" t="s">
        <v>1</v>
      </c>
      <c r="N141" s="237" t="s">
        <v>38</v>
      </c>
      <c r="O141" s="88"/>
      <c r="P141" s="224">
        <f>O141*H141</f>
        <v>0</v>
      </c>
      <c r="Q141" s="224">
        <v>1.0000000000000001E-05</v>
      </c>
      <c r="R141" s="224">
        <f>Q141*H141</f>
        <v>0.00020000000000000001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146</v>
      </c>
      <c r="AT141" s="226" t="s">
        <v>132</v>
      </c>
      <c r="AU141" s="226" t="s">
        <v>83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147</v>
      </c>
      <c r="BM141" s="226" t="s">
        <v>198</v>
      </c>
    </row>
    <row r="142" s="2" customFormat="1" ht="24.15" customHeight="1">
      <c r="A142" s="35"/>
      <c r="B142" s="36"/>
      <c r="C142" s="215" t="s">
        <v>199</v>
      </c>
      <c r="D142" s="215" t="s">
        <v>125</v>
      </c>
      <c r="E142" s="216" t="s">
        <v>200</v>
      </c>
      <c r="F142" s="217" t="s">
        <v>201</v>
      </c>
      <c r="G142" s="218" t="s">
        <v>128</v>
      </c>
      <c r="H142" s="219">
        <v>20</v>
      </c>
      <c r="I142" s="220"/>
      <c r="J142" s="221">
        <f>ROUND(I142*H142,2)</f>
        <v>0</v>
      </c>
      <c r="K142" s="217" t="s">
        <v>145</v>
      </c>
      <c r="L142" s="4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147</v>
      </c>
      <c r="AT142" s="226" t="s">
        <v>125</v>
      </c>
      <c r="AU142" s="226" t="s">
        <v>83</v>
      </c>
      <c r="AY142" s="14" t="s">
        <v>121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147</v>
      </c>
      <c r="BM142" s="226" t="s">
        <v>202</v>
      </c>
    </row>
    <row r="143" s="2" customFormat="1" ht="24.15" customHeight="1">
      <c r="A143" s="35"/>
      <c r="B143" s="36"/>
      <c r="C143" s="228" t="s">
        <v>203</v>
      </c>
      <c r="D143" s="228" t="s">
        <v>132</v>
      </c>
      <c r="E143" s="229" t="s">
        <v>204</v>
      </c>
      <c r="F143" s="230" t="s">
        <v>205</v>
      </c>
      <c r="G143" s="231" t="s">
        <v>157</v>
      </c>
      <c r="H143" s="232">
        <v>1</v>
      </c>
      <c r="I143" s="233"/>
      <c r="J143" s="234">
        <f>ROUND(I143*H143,2)</f>
        <v>0</v>
      </c>
      <c r="K143" s="230" t="s">
        <v>145</v>
      </c>
      <c r="L143" s="235"/>
      <c r="M143" s="236" t="s">
        <v>1</v>
      </c>
      <c r="N143" s="237" t="s">
        <v>38</v>
      </c>
      <c r="O143" s="88"/>
      <c r="P143" s="224">
        <f>O143*H143</f>
        <v>0</v>
      </c>
      <c r="Q143" s="224">
        <v>0.11</v>
      </c>
      <c r="R143" s="224">
        <f>Q143*H143</f>
        <v>0.11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146</v>
      </c>
      <c r="AT143" s="226" t="s">
        <v>132</v>
      </c>
      <c r="AU143" s="226" t="s">
        <v>83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147</v>
      </c>
      <c r="BM143" s="226" t="s">
        <v>206</v>
      </c>
    </row>
    <row r="144" s="2" customFormat="1" ht="16.5" customHeight="1">
      <c r="A144" s="35"/>
      <c r="B144" s="36"/>
      <c r="C144" s="215" t="s">
        <v>207</v>
      </c>
      <c r="D144" s="215" t="s">
        <v>125</v>
      </c>
      <c r="E144" s="216" t="s">
        <v>208</v>
      </c>
      <c r="F144" s="217" t="s">
        <v>209</v>
      </c>
      <c r="G144" s="218" t="s">
        <v>157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147</v>
      </c>
      <c r="AT144" s="226" t="s">
        <v>125</v>
      </c>
      <c r="AU144" s="226" t="s">
        <v>83</v>
      </c>
      <c r="AY144" s="14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147</v>
      </c>
      <c r="BM144" s="226" t="s">
        <v>210</v>
      </c>
    </row>
    <row r="145" s="2" customFormat="1" ht="24.15" customHeight="1">
      <c r="A145" s="35"/>
      <c r="B145" s="36"/>
      <c r="C145" s="228" t="s">
        <v>211</v>
      </c>
      <c r="D145" s="228" t="s">
        <v>132</v>
      </c>
      <c r="E145" s="229" t="s">
        <v>212</v>
      </c>
      <c r="F145" s="230" t="s">
        <v>213</v>
      </c>
      <c r="G145" s="231" t="s">
        <v>157</v>
      </c>
      <c r="H145" s="232">
        <v>5</v>
      </c>
      <c r="I145" s="233"/>
      <c r="J145" s="234">
        <f>ROUND(I145*H145,2)</f>
        <v>0</v>
      </c>
      <c r="K145" s="230" t="s">
        <v>145</v>
      </c>
      <c r="L145" s="235"/>
      <c r="M145" s="236" t="s">
        <v>1</v>
      </c>
      <c r="N145" s="237" t="s">
        <v>38</v>
      </c>
      <c r="O145" s="88"/>
      <c r="P145" s="224">
        <f>O145*H145</f>
        <v>0</v>
      </c>
      <c r="Q145" s="224">
        <v>0.027</v>
      </c>
      <c r="R145" s="224">
        <f>Q145*H145</f>
        <v>0.13500000000000001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146</v>
      </c>
      <c r="AT145" s="226" t="s">
        <v>132</v>
      </c>
      <c r="AU145" s="226" t="s">
        <v>83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147</v>
      </c>
      <c r="BM145" s="226" t="s">
        <v>214</v>
      </c>
    </row>
    <row r="146" s="2" customFormat="1" ht="21.75" customHeight="1">
      <c r="A146" s="35"/>
      <c r="B146" s="36"/>
      <c r="C146" s="215" t="s">
        <v>215</v>
      </c>
      <c r="D146" s="215" t="s">
        <v>125</v>
      </c>
      <c r="E146" s="216" t="s">
        <v>216</v>
      </c>
      <c r="F146" s="217" t="s">
        <v>217</v>
      </c>
      <c r="G146" s="218" t="s">
        <v>157</v>
      </c>
      <c r="H146" s="219">
        <v>5</v>
      </c>
      <c r="I146" s="220"/>
      <c r="J146" s="221">
        <f>ROUND(I146*H146,2)</f>
        <v>0</v>
      </c>
      <c r="K146" s="217" t="s">
        <v>145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147</v>
      </c>
      <c r="AT146" s="226" t="s">
        <v>125</v>
      </c>
      <c r="AU146" s="226" t="s">
        <v>83</v>
      </c>
      <c r="AY146" s="14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147</v>
      </c>
      <c r="BM146" s="226" t="s">
        <v>218</v>
      </c>
    </row>
    <row r="147" s="2" customFormat="1" ht="16.5" customHeight="1">
      <c r="A147" s="35"/>
      <c r="B147" s="36"/>
      <c r="C147" s="228" t="s">
        <v>219</v>
      </c>
      <c r="D147" s="228" t="s">
        <v>132</v>
      </c>
      <c r="E147" s="229" t="s">
        <v>220</v>
      </c>
      <c r="F147" s="230" t="s">
        <v>221</v>
      </c>
      <c r="G147" s="231" t="s">
        <v>157</v>
      </c>
      <c r="H147" s="232">
        <v>18</v>
      </c>
      <c r="I147" s="233"/>
      <c r="J147" s="234">
        <f>ROUND(I147*H147,2)</f>
        <v>0</v>
      </c>
      <c r="K147" s="230" t="s">
        <v>1</v>
      </c>
      <c r="L147" s="235"/>
      <c r="M147" s="236" t="s">
        <v>1</v>
      </c>
      <c r="N147" s="237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146</v>
      </c>
      <c r="AT147" s="226" t="s">
        <v>132</v>
      </c>
      <c r="AU147" s="226" t="s">
        <v>83</v>
      </c>
      <c r="AY147" s="14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147</v>
      </c>
      <c r="BM147" s="226" t="s">
        <v>222</v>
      </c>
    </row>
    <row r="148" s="2" customFormat="1" ht="16.5" customHeight="1">
      <c r="A148" s="35"/>
      <c r="B148" s="36"/>
      <c r="C148" s="228" t="s">
        <v>223</v>
      </c>
      <c r="D148" s="228" t="s">
        <v>132</v>
      </c>
      <c r="E148" s="229" t="s">
        <v>224</v>
      </c>
      <c r="F148" s="230" t="s">
        <v>225</v>
      </c>
      <c r="G148" s="231" t="s">
        <v>157</v>
      </c>
      <c r="H148" s="232">
        <v>11</v>
      </c>
      <c r="I148" s="233"/>
      <c r="J148" s="234">
        <f>ROUND(I148*H148,2)</f>
        <v>0</v>
      </c>
      <c r="K148" s="230" t="s">
        <v>1</v>
      </c>
      <c r="L148" s="235"/>
      <c r="M148" s="236" t="s">
        <v>1</v>
      </c>
      <c r="N148" s="237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146</v>
      </c>
      <c r="AT148" s="226" t="s">
        <v>132</v>
      </c>
      <c r="AU148" s="226" t="s">
        <v>83</v>
      </c>
      <c r="AY148" s="14" t="s">
        <v>121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147</v>
      </c>
      <c r="BM148" s="226" t="s">
        <v>226</v>
      </c>
    </row>
    <row r="149" s="2" customFormat="1" ht="21.75" customHeight="1">
      <c r="A149" s="35"/>
      <c r="B149" s="36"/>
      <c r="C149" s="228" t="s">
        <v>227</v>
      </c>
      <c r="D149" s="228" t="s">
        <v>132</v>
      </c>
      <c r="E149" s="229" t="s">
        <v>228</v>
      </c>
      <c r="F149" s="230" t="s">
        <v>229</v>
      </c>
      <c r="G149" s="231" t="s">
        <v>157</v>
      </c>
      <c r="H149" s="232">
        <v>8</v>
      </c>
      <c r="I149" s="233"/>
      <c r="J149" s="234">
        <f>ROUND(I149*H149,2)</f>
        <v>0</v>
      </c>
      <c r="K149" s="230" t="s">
        <v>1</v>
      </c>
      <c r="L149" s="235"/>
      <c r="M149" s="236" t="s">
        <v>1</v>
      </c>
      <c r="N149" s="237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146</v>
      </c>
      <c r="AT149" s="226" t="s">
        <v>132</v>
      </c>
      <c r="AU149" s="226" t="s">
        <v>83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147</v>
      </c>
      <c r="BM149" s="226" t="s">
        <v>230</v>
      </c>
    </row>
    <row r="150" s="2" customFormat="1" ht="21.75" customHeight="1">
      <c r="A150" s="35"/>
      <c r="B150" s="36"/>
      <c r="C150" s="215" t="s">
        <v>231</v>
      </c>
      <c r="D150" s="215" t="s">
        <v>125</v>
      </c>
      <c r="E150" s="216" t="s">
        <v>232</v>
      </c>
      <c r="F150" s="217" t="s">
        <v>233</v>
      </c>
      <c r="G150" s="218" t="s">
        <v>157</v>
      </c>
      <c r="H150" s="219">
        <v>8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147</v>
      </c>
      <c r="AT150" s="226" t="s">
        <v>125</v>
      </c>
      <c r="AU150" s="226" t="s">
        <v>83</v>
      </c>
      <c r="AY150" s="14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147</v>
      </c>
      <c r="BM150" s="226" t="s">
        <v>234</v>
      </c>
    </row>
    <row r="151" s="2" customFormat="1" ht="33" customHeight="1">
      <c r="A151" s="35"/>
      <c r="B151" s="36"/>
      <c r="C151" s="228" t="s">
        <v>235</v>
      </c>
      <c r="D151" s="228" t="s">
        <v>132</v>
      </c>
      <c r="E151" s="229" t="s">
        <v>236</v>
      </c>
      <c r="F151" s="230" t="s">
        <v>237</v>
      </c>
      <c r="G151" s="231" t="s">
        <v>157</v>
      </c>
      <c r="H151" s="232">
        <v>6</v>
      </c>
      <c r="I151" s="233"/>
      <c r="J151" s="234">
        <f>ROUND(I151*H151,2)</f>
        <v>0</v>
      </c>
      <c r="K151" s="230" t="s">
        <v>1</v>
      </c>
      <c r="L151" s="235"/>
      <c r="M151" s="236" t="s">
        <v>1</v>
      </c>
      <c r="N151" s="237" t="s">
        <v>38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146</v>
      </c>
      <c r="AT151" s="226" t="s">
        <v>132</v>
      </c>
      <c r="AU151" s="226" t="s">
        <v>83</v>
      </c>
      <c r="AY151" s="14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81</v>
      </c>
      <c r="BK151" s="227">
        <f>ROUND(I151*H151,2)</f>
        <v>0</v>
      </c>
      <c r="BL151" s="14" t="s">
        <v>147</v>
      </c>
      <c r="BM151" s="226" t="s">
        <v>238</v>
      </c>
    </row>
    <row r="152" s="2" customFormat="1" ht="16.5" customHeight="1">
      <c r="A152" s="35"/>
      <c r="B152" s="36"/>
      <c r="C152" s="215" t="s">
        <v>239</v>
      </c>
      <c r="D152" s="215" t="s">
        <v>125</v>
      </c>
      <c r="E152" s="216" t="s">
        <v>240</v>
      </c>
      <c r="F152" s="217" t="s">
        <v>241</v>
      </c>
      <c r="G152" s="218" t="s">
        <v>157</v>
      </c>
      <c r="H152" s="219">
        <v>6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147</v>
      </c>
      <c r="AT152" s="226" t="s">
        <v>125</v>
      </c>
      <c r="AU152" s="226" t="s">
        <v>83</v>
      </c>
      <c r="AY152" s="14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147</v>
      </c>
      <c r="BM152" s="226" t="s">
        <v>242</v>
      </c>
    </row>
    <row r="153" s="2" customFormat="1" ht="24.15" customHeight="1">
      <c r="A153" s="35"/>
      <c r="B153" s="36"/>
      <c r="C153" s="228" t="s">
        <v>243</v>
      </c>
      <c r="D153" s="228" t="s">
        <v>132</v>
      </c>
      <c r="E153" s="229" t="s">
        <v>244</v>
      </c>
      <c r="F153" s="230" t="s">
        <v>245</v>
      </c>
      <c r="G153" s="231" t="s">
        <v>157</v>
      </c>
      <c r="H153" s="232">
        <v>6</v>
      </c>
      <c r="I153" s="233"/>
      <c r="J153" s="234">
        <f>ROUND(I153*H153,2)</f>
        <v>0</v>
      </c>
      <c r="K153" s="230" t="s">
        <v>145</v>
      </c>
      <c r="L153" s="235"/>
      <c r="M153" s="236" t="s">
        <v>1</v>
      </c>
      <c r="N153" s="237" t="s">
        <v>38</v>
      </c>
      <c r="O153" s="88"/>
      <c r="P153" s="224">
        <f>O153*H153</f>
        <v>0</v>
      </c>
      <c r="Q153" s="224">
        <v>0.00029999999999999997</v>
      </c>
      <c r="R153" s="224">
        <f>Q153*H153</f>
        <v>0.0018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146</v>
      </c>
      <c r="AT153" s="226" t="s">
        <v>132</v>
      </c>
      <c r="AU153" s="226" t="s">
        <v>83</v>
      </c>
      <c r="AY153" s="14" t="s">
        <v>121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147</v>
      </c>
      <c r="BM153" s="226" t="s">
        <v>246</v>
      </c>
    </row>
    <row r="154" s="2" customFormat="1" ht="24.15" customHeight="1">
      <c r="A154" s="35"/>
      <c r="B154" s="36"/>
      <c r="C154" s="215" t="s">
        <v>247</v>
      </c>
      <c r="D154" s="215" t="s">
        <v>125</v>
      </c>
      <c r="E154" s="216" t="s">
        <v>248</v>
      </c>
      <c r="F154" s="217" t="s">
        <v>249</v>
      </c>
      <c r="G154" s="218" t="s">
        <v>157</v>
      </c>
      <c r="H154" s="219">
        <v>6</v>
      </c>
      <c r="I154" s="220"/>
      <c r="J154" s="221">
        <f>ROUND(I154*H154,2)</f>
        <v>0</v>
      </c>
      <c r="K154" s="217" t="s">
        <v>145</v>
      </c>
      <c r="L154" s="41"/>
      <c r="M154" s="222" t="s">
        <v>1</v>
      </c>
      <c r="N154" s="223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152</v>
      </c>
      <c r="AT154" s="226" t="s">
        <v>125</v>
      </c>
      <c r="AU154" s="226" t="s">
        <v>83</v>
      </c>
      <c r="AY154" s="14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152</v>
      </c>
      <c r="BM154" s="226" t="s">
        <v>250</v>
      </c>
    </row>
    <row r="155" s="2" customFormat="1" ht="16.5" customHeight="1">
      <c r="A155" s="35"/>
      <c r="B155" s="36"/>
      <c r="C155" s="228" t="s">
        <v>251</v>
      </c>
      <c r="D155" s="228" t="s">
        <v>132</v>
      </c>
      <c r="E155" s="229" t="s">
        <v>252</v>
      </c>
      <c r="F155" s="230" t="s">
        <v>253</v>
      </c>
      <c r="G155" s="231" t="s">
        <v>157</v>
      </c>
      <c r="H155" s="232">
        <v>8</v>
      </c>
      <c r="I155" s="233"/>
      <c r="J155" s="234">
        <f>ROUND(I155*H155,2)</f>
        <v>0</v>
      </c>
      <c r="K155" s="230" t="s">
        <v>145</v>
      </c>
      <c r="L155" s="235"/>
      <c r="M155" s="236" t="s">
        <v>1</v>
      </c>
      <c r="N155" s="237" t="s">
        <v>38</v>
      </c>
      <c r="O155" s="88"/>
      <c r="P155" s="224">
        <f>O155*H155</f>
        <v>0</v>
      </c>
      <c r="Q155" s="224">
        <v>0.00010000000000000001</v>
      </c>
      <c r="R155" s="224">
        <f>Q155*H155</f>
        <v>0.00080000000000000004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146</v>
      </c>
      <c r="AT155" s="226" t="s">
        <v>132</v>
      </c>
      <c r="AU155" s="226" t="s">
        <v>83</v>
      </c>
      <c r="AY155" s="14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147</v>
      </c>
      <c r="BM155" s="226" t="s">
        <v>254</v>
      </c>
    </row>
    <row r="156" s="2" customFormat="1" ht="37.8" customHeight="1">
      <c r="A156" s="35"/>
      <c r="B156" s="36"/>
      <c r="C156" s="215" t="s">
        <v>8</v>
      </c>
      <c r="D156" s="215" t="s">
        <v>125</v>
      </c>
      <c r="E156" s="216" t="s">
        <v>255</v>
      </c>
      <c r="F156" s="217" t="s">
        <v>256</v>
      </c>
      <c r="G156" s="218" t="s">
        <v>157</v>
      </c>
      <c r="H156" s="219">
        <v>8</v>
      </c>
      <c r="I156" s="220"/>
      <c r="J156" s="221">
        <f>ROUND(I156*H156,2)</f>
        <v>0</v>
      </c>
      <c r="K156" s="217" t="s">
        <v>145</v>
      </c>
      <c r="L156" s="41"/>
      <c r="M156" s="222" t="s">
        <v>1</v>
      </c>
      <c r="N156" s="223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147</v>
      </c>
      <c r="AT156" s="226" t="s">
        <v>125</v>
      </c>
      <c r="AU156" s="226" t="s">
        <v>83</v>
      </c>
      <c r="AY156" s="14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147</v>
      </c>
      <c r="BM156" s="226" t="s">
        <v>257</v>
      </c>
    </row>
    <row r="157" s="2" customFormat="1" ht="33" customHeight="1">
      <c r="A157" s="35"/>
      <c r="B157" s="36"/>
      <c r="C157" s="228" t="s">
        <v>83</v>
      </c>
      <c r="D157" s="228" t="s">
        <v>132</v>
      </c>
      <c r="E157" s="229" t="s">
        <v>258</v>
      </c>
      <c r="F157" s="230" t="s">
        <v>259</v>
      </c>
      <c r="G157" s="231" t="s">
        <v>128</v>
      </c>
      <c r="H157" s="232">
        <v>350</v>
      </c>
      <c r="I157" s="233"/>
      <c r="J157" s="234">
        <f>ROUND(I157*H157,2)</f>
        <v>0</v>
      </c>
      <c r="K157" s="230" t="s">
        <v>145</v>
      </c>
      <c r="L157" s="235"/>
      <c r="M157" s="236" t="s">
        <v>1</v>
      </c>
      <c r="N157" s="237" t="s">
        <v>38</v>
      </c>
      <c r="O157" s="88"/>
      <c r="P157" s="224">
        <f>O157*H157</f>
        <v>0</v>
      </c>
      <c r="Q157" s="224">
        <v>6.0000000000000002E-05</v>
      </c>
      <c r="R157" s="224">
        <f>Q157*H157</f>
        <v>0.021000000000000001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146</v>
      </c>
      <c r="AT157" s="226" t="s">
        <v>132</v>
      </c>
      <c r="AU157" s="226" t="s">
        <v>83</v>
      </c>
      <c r="AY157" s="14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147</v>
      </c>
      <c r="BM157" s="226" t="s">
        <v>260</v>
      </c>
    </row>
    <row r="158" s="2" customFormat="1" ht="24.15" customHeight="1">
      <c r="A158" s="35"/>
      <c r="B158" s="36"/>
      <c r="C158" s="215" t="s">
        <v>81</v>
      </c>
      <c r="D158" s="215" t="s">
        <v>125</v>
      </c>
      <c r="E158" s="216" t="s">
        <v>261</v>
      </c>
      <c r="F158" s="217" t="s">
        <v>262</v>
      </c>
      <c r="G158" s="218" t="s">
        <v>128</v>
      </c>
      <c r="H158" s="219">
        <v>350</v>
      </c>
      <c r="I158" s="220"/>
      <c r="J158" s="221">
        <f>ROUND(I158*H158,2)</f>
        <v>0</v>
      </c>
      <c r="K158" s="217" t="s">
        <v>145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147</v>
      </c>
      <c r="AT158" s="226" t="s">
        <v>125</v>
      </c>
      <c r="AU158" s="226" t="s">
        <v>83</v>
      </c>
      <c r="AY158" s="14" t="s">
        <v>121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147</v>
      </c>
      <c r="BM158" s="226" t="s">
        <v>263</v>
      </c>
    </row>
    <row r="159" s="2" customFormat="1" ht="24.15" customHeight="1">
      <c r="A159" s="35"/>
      <c r="B159" s="36"/>
      <c r="C159" s="228" t="s">
        <v>129</v>
      </c>
      <c r="D159" s="228" t="s">
        <v>132</v>
      </c>
      <c r="E159" s="229" t="s">
        <v>264</v>
      </c>
      <c r="F159" s="230" t="s">
        <v>265</v>
      </c>
      <c r="G159" s="231" t="s">
        <v>128</v>
      </c>
      <c r="H159" s="232">
        <v>360</v>
      </c>
      <c r="I159" s="233"/>
      <c r="J159" s="234">
        <f>ROUND(I159*H159,2)</f>
        <v>0</v>
      </c>
      <c r="K159" s="230" t="s">
        <v>1</v>
      </c>
      <c r="L159" s="235"/>
      <c r="M159" s="236" t="s">
        <v>1</v>
      </c>
      <c r="N159" s="237" t="s">
        <v>38</v>
      </c>
      <c r="O159" s="88"/>
      <c r="P159" s="224">
        <f>O159*H159</f>
        <v>0</v>
      </c>
      <c r="Q159" s="224">
        <v>1.0000000000000001E-05</v>
      </c>
      <c r="R159" s="224">
        <f>Q159*H159</f>
        <v>0.0036000000000000003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146</v>
      </c>
      <c r="AT159" s="226" t="s">
        <v>132</v>
      </c>
      <c r="AU159" s="226" t="s">
        <v>83</v>
      </c>
      <c r="AY159" s="14" t="s">
        <v>121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147</v>
      </c>
      <c r="BM159" s="226" t="s">
        <v>266</v>
      </c>
    </row>
    <row r="160" s="2" customFormat="1" ht="24.15" customHeight="1">
      <c r="A160" s="35"/>
      <c r="B160" s="36"/>
      <c r="C160" s="215" t="s">
        <v>122</v>
      </c>
      <c r="D160" s="215" t="s">
        <v>125</v>
      </c>
      <c r="E160" s="216" t="s">
        <v>267</v>
      </c>
      <c r="F160" s="217" t="s">
        <v>268</v>
      </c>
      <c r="G160" s="218" t="s">
        <v>128</v>
      </c>
      <c r="H160" s="219">
        <v>360</v>
      </c>
      <c r="I160" s="220"/>
      <c r="J160" s="221">
        <f>ROUND(I160*H160,2)</f>
        <v>0</v>
      </c>
      <c r="K160" s="217" t="s">
        <v>145</v>
      </c>
      <c r="L160" s="41"/>
      <c r="M160" s="222" t="s">
        <v>1</v>
      </c>
      <c r="N160" s="223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147</v>
      </c>
      <c r="AT160" s="226" t="s">
        <v>125</v>
      </c>
      <c r="AU160" s="226" t="s">
        <v>83</v>
      </c>
      <c r="AY160" s="14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147</v>
      </c>
      <c r="BM160" s="226" t="s">
        <v>269</v>
      </c>
    </row>
    <row r="161" s="2" customFormat="1" ht="24.15" customHeight="1">
      <c r="A161" s="35"/>
      <c r="B161" s="36"/>
      <c r="C161" s="228" t="s">
        <v>270</v>
      </c>
      <c r="D161" s="228" t="s">
        <v>132</v>
      </c>
      <c r="E161" s="229" t="s">
        <v>271</v>
      </c>
      <c r="F161" s="230" t="s">
        <v>272</v>
      </c>
      <c r="G161" s="231" t="s">
        <v>157</v>
      </c>
      <c r="H161" s="232">
        <v>9</v>
      </c>
      <c r="I161" s="233"/>
      <c r="J161" s="234">
        <f>ROUND(I161*H161,2)</f>
        <v>0</v>
      </c>
      <c r="K161" s="230" t="s">
        <v>145</v>
      </c>
      <c r="L161" s="235"/>
      <c r="M161" s="236" t="s">
        <v>1</v>
      </c>
      <c r="N161" s="237" t="s">
        <v>38</v>
      </c>
      <c r="O161" s="88"/>
      <c r="P161" s="224">
        <f>O161*H161</f>
        <v>0</v>
      </c>
      <c r="Q161" s="224">
        <v>0.00010000000000000001</v>
      </c>
      <c r="R161" s="224">
        <f>Q161*H161</f>
        <v>0.00090000000000000008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146</v>
      </c>
      <c r="AT161" s="226" t="s">
        <v>132</v>
      </c>
      <c r="AU161" s="226" t="s">
        <v>83</v>
      </c>
      <c r="AY161" s="14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147</v>
      </c>
      <c r="BM161" s="226" t="s">
        <v>273</v>
      </c>
    </row>
    <row r="162" s="2" customFormat="1" ht="16.5" customHeight="1">
      <c r="A162" s="35"/>
      <c r="B162" s="36"/>
      <c r="C162" s="215" t="s">
        <v>274</v>
      </c>
      <c r="D162" s="215" t="s">
        <v>125</v>
      </c>
      <c r="E162" s="216" t="s">
        <v>275</v>
      </c>
      <c r="F162" s="217" t="s">
        <v>276</v>
      </c>
      <c r="G162" s="218" t="s">
        <v>157</v>
      </c>
      <c r="H162" s="219">
        <v>9</v>
      </c>
      <c r="I162" s="220"/>
      <c r="J162" s="221">
        <f>ROUND(I162*H162,2)</f>
        <v>0</v>
      </c>
      <c r="K162" s="217" t="s">
        <v>145</v>
      </c>
      <c r="L162" s="41"/>
      <c r="M162" s="222" t="s">
        <v>1</v>
      </c>
      <c r="N162" s="223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147</v>
      </c>
      <c r="AT162" s="226" t="s">
        <v>125</v>
      </c>
      <c r="AU162" s="226" t="s">
        <v>83</v>
      </c>
      <c r="AY162" s="14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147</v>
      </c>
      <c r="BM162" s="226" t="s">
        <v>277</v>
      </c>
    </row>
    <row r="163" s="2" customFormat="1" ht="49.05" customHeight="1">
      <c r="A163" s="35"/>
      <c r="B163" s="36"/>
      <c r="C163" s="228" t="s">
        <v>278</v>
      </c>
      <c r="D163" s="228" t="s">
        <v>132</v>
      </c>
      <c r="E163" s="229" t="s">
        <v>279</v>
      </c>
      <c r="F163" s="230" t="s">
        <v>280</v>
      </c>
      <c r="G163" s="231" t="s">
        <v>157</v>
      </c>
      <c r="H163" s="232">
        <v>18</v>
      </c>
      <c r="I163" s="233"/>
      <c r="J163" s="234">
        <f>ROUND(I163*H163,2)</f>
        <v>0</v>
      </c>
      <c r="K163" s="230" t="s">
        <v>1</v>
      </c>
      <c r="L163" s="235"/>
      <c r="M163" s="236" t="s">
        <v>1</v>
      </c>
      <c r="N163" s="237" t="s">
        <v>38</v>
      </c>
      <c r="O163" s="88"/>
      <c r="P163" s="224">
        <f>O163*H163</f>
        <v>0</v>
      </c>
      <c r="Q163" s="224">
        <v>2.0000000000000002E-05</v>
      </c>
      <c r="R163" s="224">
        <f>Q163*H163</f>
        <v>0.00036000000000000002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281</v>
      </c>
      <c r="AT163" s="226" t="s">
        <v>132</v>
      </c>
      <c r="AU163" s="226" t="s">
        <v>83</v>
      </c>
      <c r="AY163" s="14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281</v>
      </c>
      <c r="BM163" s="226" t="s">
        <v>282</v>
      </c>
    </row>
    <row r="164" s="2" customFormat="1" ht="16.5" customHeight="1">
      <c r="A164" s="35"/>
      <c r="B164" s="36"/>
      <c r="C164" s="215" t="s">
        <v>283</v>
      </c>
      <c r="D164" s="215" t="s">
        <v>125</v>
      </c>
      <c r="E164" s="216" t="s">
        <v>284</v>
      </c>
      <c r="F164" s="217" t="s">
        <v>285</v>
      </c>
      <c r="G164" s="218" t="s">
        <v>157</v>
      </c>
      <c r="H164" s="219">
        <v>8</v>
      </c>
      <c r="I164" s="220"/>
      <c r="J164" s="221">
        <f>ROUND(I164*H164,2)</f>
        <v>0</v>
      </c>
      <c r="K164" s="217" t="s">
        <v>145</v>
      </c>
      <c r="L164" s="41"/>
      <c r="M164" s="222" t="s">
        <v>1</v>
      </c>
      <c r="N164" s="223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147</v>
      </c>
      <c r="AT164" s="226" t="s">
        <v>125</v>
      </c>
      <c r="AU164" s="226" t="s">
        <v>83</v>
      </c>
      <c r="AY164" s="14" t="s">
        <v>121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147</v>
      </c>
      <c r="BM164" s="226" t="s">
        <v>286</v>
      </c>
    </row>
    <row r="165" s="2" customFormat="1" ht="21.75" customHeight="1">
      <c r="A165" s="35"/>
      <c r="B165" s="36"/>
      <c r="C165" s="215" t="s">
        <v>287</v>
      </c>
      <c r="D165" s="215" t="s">
        <v>125</v>
      </c>
      <c r="E165" s="216" t="s">
        <v>288</v>
      </c>
      <c r="F165" s="217" t="s">
        <v>289</v>
      </c>
      <c r="G165" s="218" t="s">
        <v>157</v>
      </c>
      <c r="H165" s="219">
        <v>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147</v>
      </c>
      <c r="AT165" s="226" t="s">
        <v>125</v>
      </c>
      <c r="AU165" s="226" t="s">
        <v>83</v>
      </c>
      <c r="AY165" s="14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147</v>
      </c>
      <c r="BM165" s="226" t="s">
        <v>290</v>
      </c>
    </row>
    <row r="166" s="2" customFormat="1" ht="21.75" customHeight="1">
      <c r="A166" s="35"/>
      <c r="B166" s="36"/>
      <c r="C166" s="215" t="s">
        <v>291</v>
      </c>
      <c r="D166" s="215" t="s">
        <v>125</v>
      </c>
      <c r="E166" s="216" t="s">
        <v>292</v>
      </c>
      <c r="F166" s="217" t="s">
        <v>293</v>
      </c>
      <c r="G166" s="218" t="s">
        <v>157</v>
      </c>
      <c r="H166" s="219">
        <v>1</v>
      </c>
      <c r="I166" s="220"/>
      <c r="J166" s="221">
        <f>ROUND(I166*H166,2)</f>
        <v>0</v>
      </c>
      <c r="K166" s="217" t="s">
        <v>1</v>
      </c>
      <c r="L166" s="41"/>
      <c r="M166" s="238" t="s">
        <v>1</v>
      </c>
      <c r="N166" s="239" t="s">
        <v>38</v>
      </c>
      <c r="O166" s="240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147</v>
      </c>
      <c r="AT166" s="226" t="s">
        <v>125</v>
      </c>
      <c r="AU166" s="226" t="s">
        <v>83</v>
      </c>
      <c r="AY166" s="14" t="s">
        <v>121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147</v>
      </c>
      <c r="BM166" s="226" t="s">
        <v>294</v>
      </c>
    </row>
    <row r="167" s="2" customFormat="1" ht="6.96" customHeight="1">
      <c r="A167" s="35"/>
      <c r="B167" s="63"/>
      <c r="C167" s="64"/>
      <c r="D167" s="64"/>
      <c r="E167" s="64"/>
      <c r="F167" s="64"/>
      <c r="G167" s="64"/>
      <c r="H167" s="64"/>
      <c r="I167" s="64"/>
      <c r="J167" s="64"/>
      <c r="K167" s="64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BV700e48CvwapytdXp7qvPHjWF5sX8d8kguZuJm4ZtJWwK1FAq8+9bG6VcjdwVDaCs1yzxkUuPRlErYloVfUjQ==" hashValue="gbaiucG8ywgfrcLNG/s7MrhiIXq46JYHKb9/wQ20Sx4TJuywDJd1YjPiQaxlrLUdOH2CDl14odROtP+mJOMAng==" algorithmName="SHA-512" password="CC35"/>
  <autoFilter ref="C120:K1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Základní škola HABARTOV-část 01-04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ROUND((SUM(BE116:BE125)),  2)</f>
        <v>0</v>
      </c>
      <c r="G33" s="35"/>
      <c r="H33" s="35"/>
      <c r="I33" s="152">
        <v>0.20999999999999999</v>
      </c>
      <c r="J33" s="151">
        <f>ROUND(((SUM(BE116:BE125))*I33),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ROUND((SUM(BF116:BF125)),  2)</f>
        <v>0</v>
      </c>
      <c r="G34" s="35"/>
      <c r="H34" s="35"/>
      <c r="I34" s="152">
        <v>0.12</v>
      </c>
      <c r="J34" s="151">
        <f>ROUND(((SUM(BF116:BF125))*I34),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ROUND((SUM(BG116:BG125)),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ROUND((SUM(BH116:BH125)),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ROUND((SUM(BI116:BI125)),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Základní škola HABARTOV-část 01-04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Zabezpečení LAN a WIFI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106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Základní škola HABARTOV-část 01-04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02 - Zabezpečení LAN a WIFI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18. 9. 2024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107</v>
      </c>
      <c r="D115" s="191" t="s">
        <v>58</v>
      </c>
      <c r="E115" s="191" t="s">
        <v>54</v>
      </c>
      <c r="F115" s="191" t="s">
        <v>55</v>
      </c>
      <c r="G115" s="191" t="s">
        <v>108</v>
      </c>
      <c r="H115" s="191" t="s">
        <v>109</v>
      </c>
      <c r="I115" s="191" t="s">
        <v>110</v>
      </c>
      <c r="J115" s="191" t="s">
        <v>98</v>
      </c>
      <c r="K115" s="192" t="s">
        <v>111</v>
      </c>
      <c r="L115" s="193"/>
      <c r="M115" s="97" t="s">
        <v>1</v>
      </c>
      <c r="N115" s="98" t="s">
        <v>37</v>
      </c>
      <c r="O115" s="98" t="s">
        <v>112</v>
      </c>
      <c r="P115" s="98" t="s">
        <v>113</v>
      </c>
      <c r="Q115" s="98" t="s">
        <v>114</v>
      </c>
      <c r="R115" s="98" t="s">
        <v>115</v>
      </c>
      <c r="S115" s="98" t="s">
        <v>116</v>
      </c>
      <c r="T115" s="99" t="s">
        <v>117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118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SUM(P117:P125)</f>
        <v>0</v>
      </c>
      <c r="Q116" s="101"/>
      <c r="R116" s="196">
        <f>SUM(R117:R125)</f>
        <v>0</v>
      </c>
      <c r="S116" s="101"/>
      <c r="T116" s="197">
        <f>SUM(T117:T125)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SUM(BK117:BK125)</f>
        <v>0</v>
      </c>
    </row>
    <row r="117" s="2" customFormat="1" ht="24.15" customHeight="1">
      <c r="A117" s="35"/>
      <c r="B117" s="36"/>
      <c r="C117" s="228" t="s">
        <v>122</v>
      </c>
      <c r="D117" s="228" t="s">
        <v>132</v>
      </c>
      <c r="E117" s="229" t="s">
        <v>296</v>
      </c>
      <c r="F117" s="230" t="s">
        <v>297</v>
      </c>
      <c r="G117" s="231" t="s">
        <v>298</v>
      </c>
      <c r="H117" s="232">
        <v>5</v>
      </c>
      <c r="I117" s="233"/>
      <c r="J117" s="234">
        <f>ROUND(I117*H117,2)</f>
        <v>0</v>
      </c>
      <c r="K117" s="230" t="s">
        <v>1</v>
      </c>
      <c r="L117" s="235"/>
      <c r="M117" s="236" t="s">
        <v>1</v>
      </c>
      <c r="N117" s="237" t="s">
        <v>38</v>
      </c>
      <c r="O117" s="8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136</v>
      </c>
      <c r="AT117" s="226" t="s">
        <v>132</v>
      </c>
      <c r="AU117" s="226" t="s">
        <v>73</v>
      </c>
      <c r="AY117" s="14" t="s">
        <v>121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129</v>
      </c>
      <c r="BM117" s="226" t="s">
        <v>299</v>
      </c>
    </row>
    <row r="118" s="2" customFormat="1" ht="16.5" customHeight="1">
      <c r="A118" s="35"/>
      <c r="B118" s="36"/>
      <c r="C118" s="228" t="s">
        <v>283</v>
      </c>
      <c r="D118" s="228" t="s">
        <v>132</v>
      </c>
      <c r="E118" s="229" t="s">
        <v>300</v>
      </c>
      <c r="F118" s="230" t="s">
        <v>301</v>
      </c>
      <c r="G118" s="231" t="s">
        <v>298</v>
      </c>
      <c r="H118" s="232">
        <v>1</v>
      </c>
      <c r="I118" s="233"/>
      <c r="J118" s="234">
        <f>ROUND(I118*H118,2)</f>
        <v>0</v>
      </c>
      <c r="K118" s="230" t="s">
        <v>1</v>
      </c>
      <c r="L118" s="235"/>
      <c r="M118" s="236" t="s">
        <v>1</v>
      </c>
      <c r="N118" s="237" t="s">
        <v>38</v>
      </c>
      <c r="O118" s="88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6" t="s">
        <v>136</v>
      </c>
      <c r="AT118" s="226" t="s">
        <v>132</v>
      </c>
      <c r="AU118" s="226" t="s">
        <v>73</v>
      </c>
      <c r="AY118" s="14" t="s">
        <v>121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4" t="s">
        <v>81</v>
      </c>
      <c r="BK118" s="227">
        <f>ROUND(I118*H118,2)</f>
        <v>0</v>
      </c>
      <c r="BL118" s="14" t="s">
        <v>129</v>
      </c>
      <c r="BM118" s="226" t="s">
        <v>302</v>
      </c>
    </row>
    <row r="119" s="2" customFormat="1" ht="16.5" customHeight="1">
      <c r="A119" s="35"/>
      <c r="B119" s="36"/>
      <c r="C119" s="228" t="s">
        <v>235</v>
      </c>
      <c r="D119" s="228" t="s">
        <v>132</v>
      </c>
      <c r="E119" s="229" t="s">
        <v>303</v>
      </c>
      <c r="F119" s="230" t="s">
        <v>304</v>
      </c>
      <c r="G119" s="231" t="s">
        <v>298</v>
      </c>
      <c r="H119" s="232">
        <v>1</v>
      </c>
      <c r="I119" s="233"/>
      <c r="J119" s="234">
        <f>ROUND(I119*H119,2)</f>
        <v>0</v>
      </c>
      <c r="K119" s="230" t="s">
        <v>1</v>
      </c>
      <c r="L119" s="235"/>
      <c r="M119" s="236" t="s">
        <v>1</v>
      </c>
      <c r="N119" s="237" t="s">
        <v>38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136</v>
      </c>
      <c r="AT119" s="226" t="s">
        <v>132</v>
      </c>
      <c r="AU119" s="226" t="s">
        <v>73</v>
      </c>
      <c r="AY119" s="14" t="s">
        <v>121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81</v>
      </c>
      <c r="BK119" s="227">
        <f>ROUND(I119*H119,2)</f>
        <v>0</v>
      </c>
      <c r="BL119" s="14" t="s">
        <v>129</v>
      </c>
      <c r="BM119" s="226" t="s">
        <v>305</v>
      </c>
    </row>
    <row r="120" s="2" customFormat="1" ht="24.15" customHeight="1">
      <c r="A120" s="35"/>
      <c r="B120" s="36"/>
      <c r="C120" s="228" t="s">
        <v>129</v>
      </c>
      <c r="D120" s="228" t="s">
        <v>132</v>
      </c>
      <c r="E120" s="229" t="s">
        <v>306</v>
      </c>
      <c r="F120" s="230" t="s">
        <v>307</v>
      </c>
      <c r="G120" s="231" t="s">
        <v>298</v>
      </c>
      <c r="H120" s="232">
        <v>5</v>
      </c>
      <c r="I120" s="233"/>
      <c r="J120" s="234">
        <f>ROUND(I120*H120,2)</f>
        <v>0</v>
      </c>
      <c r="K120" s="230" t="s">
        <v>1</v>
      </c>
      <c r="L120" s="235"/>
      <c r="M120" s="236" t="s">
        <v>1</v>
      </c>
      <c r="N120" s="237" t="s">
        <v>38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136</v>
      </c>
      <c r="AT120" s="226" t="s">
        <v>132</v>
      </c>
      <c r="AU120" s="226" t="s">
        <v>73</v>
      </c>
      <c r="AY120" s="14" t="s">
        <v>121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81</v>
      </c>
      <c r="BK120" s="227">
        <f>ROUND(I120*H120,2)</f>
        <v>0</v>
      </c>
      <c r="BL120" s="14" t="s">
        <v>129</v>
      </c>
      <c r="BM120" s="226" t="s">
        <v>308</v>
      </c>
    </row>
    <row r="121" s="2" customFormat="1" ht="21.75" customHeight="1">
      <c r="A121" s="35"/>
      <c r="B121" s="36"/>
      <c r="C121" s="228" t="s">
        <v>227</v>
      </c>
      <c r="D121" s="228" t="s">
        <v>132</v>
      </c>
      <c r="E121" s="229" t="s">
        <v>309</v>
      </c>
      <c r="F121" s="230" t="s">
        <v>310</v>
      </c>
      <c r="G121" s="231" t="s">
        <v>298</v>
      </c>
      <c r="H121" s="232">
        <v>1</v>
      </c>
      <c r="I121" s="233"/>
      <c r="J121" s="234">
        <f>ROUND(I121*H121,2)</f>
        <v>0</v>
      </c>
      <c r="K121" s="230" t="s">
        <v>1</v>
      </c>
      <c r="L121" s="235"/>
      <c r="M121" s="236" t="s">
        <v>1</v>
      </c>
      <c r="N121" s="237" t="s">
        <v>38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136</v>
      </c>
      <c r="AT121" s="226" t="s">
        <v>132</v>
      </c>
      <c r="AU121" s="226" t="s">
        <v>73</v>
      </c>
      <c r="AY121" s="14" t="s">
        <v>121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81</v>
      </c>
      <c r="BK121" s="227">
        <f>ROUND(I121*H121,2)</f>
        <v>0</v>
      </c>
      <c r="BL121" s="14" t="s">
        <v>129</v>
      </c>
      <c r="BM121" s="226" t="s">
        <v>311</v>
      </c>
    </row>
    <row r="122" s="2" customFormat="1" ht="16.5" customHeight="1">
      <c r="A122" s="35"/>
      <c r="B122" s="36"/>
      <c r="C122" s="228" t="s">
        <v>147</v>
      </c>
      <c r="D122" s="228" t="s">
        <v>132</v>
      </c>
      <c r="E122" s="229" t="s">
        <v>312</v>
      </c>
      <c r="F122" s="230" t="s">
        <v>313</v>
      </c>
      <c r="G122" s="231" t="s">
        <v>298</v>
      </c>
      <c r="H122" s="232">
        <v>12</v>
      </c>
      <c r="I122" s="233"/>
      <c r="J122" s="234">
        <f>ROUND(I122*H122,2)</f>
        <v>0</v>
      </c>
      <c r="K122" s="230" t="s">
        <v>1</v>
      </c>
      <c r="L122" s="235"/>
      <c r="M122" s="236" t="s">
        <v>1</v>
      </c>
      <c r="N122" s="237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136</v>
      </c>
      <c r="AT122" s="226" t="s">
        <v>132</v>
      </c>
      <c r="AU122" s="226" t="s">
        <v>73</v>
      </c>
      <c r="AY122" s="14" t="s">
        <v>121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81</v>
      </c>
      <c r="BK122" s="227">
        <f>ROUND(I122*H122,2)</f>
        <v>0</v>
      </c>
      <c r="BL122" s="14" t="s">
        <v>129</v>
      </c>
      <c r="BM122" s="226" t="s">
        <v>314</v>
      </c>
    </row>
    <row r="123" s="2" customFormat="1" ht="16.5" customHeight="1">
      <c r="A123" s="35"/>
      <c r="B123" s="36"/>
      <c r="C123" s="228" t="s">
        <v>243</v>
      </c>
      <c r="D123" s="228" t="s">
        <v>132</v>
      </c>
      <c r="E123" s="229" t="s">
        <v>315</v>
      </c>
      <c r="F123" s="230" t="s">
        <v>316</v>
      </c>
      <c r="G123" s="231" t="s">
        <v>298</v>
      </c>
      <c r="H123" s="232">
        <v>1</v>
      </c>
      <c r="I123" s="233"/>
      <c r="J123" s="234">
        <f>ROUND(I123*H123,2)</f>
        <v>0</v>
      </c>
      <c r="K123" s="230" t="s">
        <v>1</v>
      </c>
      <c r="L123" s="235"/>
      <c r="M123" s="236" t="s">
        <v>1</v>
      </c>
      <c r="N123" s="237" t="s">
        <v>38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136</v>
      </c>
      <c r="AT123" s="226" t="s">
        <v>132</v>
      </c>
      <c r="AU123" s="226" t="s">
        <v>73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81</v>
      </c>
      <c r="BK123" s="227">
        <f>ROUND(I123*H123,2)</f>
        <v>0</v>
      </c>
      <c r="BL123" s="14" t="s">
        <v>129</v>
      </c>
      <c r="BM123" s="226" t="s">
        <v>317</v>
      </c>
    </row>
    <row r="124" s="2" customFormat="1" ht="16.5" customHeight="1">
      <c r="A124" s="35"/>
      <c r="B124" s="36"/>
      <c r="C124" s="228" t="s">
        <v>318</v>
      </c>
      <c r="D124" s="228" t="s">
        <v>132</v>
      </c>
      <c r="E124" s="229" t="s">
        <v>319</v>
      </c>
      <c r="F124" s="230" t="s">
        <v>320</v>
      </c>
      <c r="G124" s="231" t="s">
        <v>157</v>
      </c>
      <c r="H124" s="232">
        <v>1</v>
      </c>
      <c r="I124" s="233"/>
      <c r="J124" s="234">
        <f>ROUND(I124*H124,2)</f>
        <v>0</v>
      </c>
      <c r="K124" s="230" t="s">
        <v>1</v>
      </c>
      <c r="L124" s="235"/>
      <c r="M124" s="236" t="s">
        <v>1</v>
      </c>
      <c r="N124" s="237" t="s">
        <v>38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136</v>
      </c>
      <c r="AT124" s="226" t="s">
        <v>132</v>
      </c>
      <c r="AU124" s="226" t="s">
        <v>73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81</v>
      </c>
      <c r="BK124" s="227">
        <f>ROUND(I124*H124,2)</f>
        <v>0</v>
      </c>
      <c r="BL124" s="14" t="s">
        <v>129</v>
      </c>
      <c r="BM124" s="226" t="s">
        <v>321</v>
      </c>
    </row>
    <row r="125" s="2" customFormat="1" ht="16.5" customHeight="1">
      <c r="A125" s="35"/>
      <c r="B125" s="36"/>
      <c r="C125" s="228" t="s">
        <v>185</v>
      </c>
      <c r="D125" s="228" t="s">
        <v>132</v>
      </c>
      <c r="E125" s="229" t="s">
        <v>322</v>
      </c>
      <c r="F125" s="230" t="s">
        <v>323</v>
      </c>
      <c r="G125" s="231" t="s">
        <v>298</v>
      </c>
      <c r="H125" s="232">
        <v>7</v>
      </c>
      <c r="I125" s="233"/>
      <c r="J125" s="234">
        <f>ROUND(I125*H125,2)</f>
        <v>0</v>
      </c>
      <c r="K125" s="230" t="s">
        <v>1</v>
      </c>
      <c r="L125" s="235"/>
      <c r="M125" s="243" t="s">
        <v>1</v>
      </c>
      <c r="N125" s="244" t="s">
        <v>38</v>
      </c>
      <c r="O125" s="240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136</v>
      </c>
      <c r="AT125" s="226" t="s">
        <v>132</v>
      </c>
      <c r="AU125" s="226" t="s">
        <v>73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81</v>
      </c>
      <c r="BK125" s="227">
        <f>ROUND(I125*H125,2)</f>
        <v>0</v>
      </c>
      <c r="BL125" s="14" t="s">
        <v>129</v>
      </c>
      <c r="BM125" s="226" t="s">
        <v>324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qkcX6ZaTrd9cCDEF4SbCYSFTteAHwHmWKohIHky/UUc0dfzqkq/rbnzeIsNmnT/1ljilWIf3C2XJdfjGggNrHw==" hashValue="onR27elpJIZo1I1E85JsyCpakR2aMCELfanPHRkvL9/RFoWpY1dncf9bRG+7CFHkKI3ZpR67O3o2kz39tkhJ5A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Základní škola HABARTOV-část 01-04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325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ROUND((SUM(BE116:BE117)),  2)</f>
        <v>0</v>
      </c>
      <c r="G33" s="35"/>
      <c r="H33" s="35"/>
      <c r="I33" s="152">
        <v>0.20999999999999999</v>
      </c>
      <c r="J33" s="151">
        <f>ROUND(((SUM(BE116:BE117))*I33),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ROUND((SUM(BF116:BF117)),  2)</f>
        <v>0</v>
      </c>
      <c r="G34" s="35"/>
      <c r="H34" s="35"/>
      <c r="I34" s="152">
        <v>0.12</v>
      </c>
      <c r="J34" s="151">
        <f>ROUND(((SUM(BF116:BF117))*I34),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ROUND((SUM(BG116:BG117)),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ROUND((SUM(BH116:BH117)),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ROUND((SUM(BI116:BI117)),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Základní škola HABARTOV-část 01-04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Centrální logování a monitoring síťového provozu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106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Základní škola HABARTOV-část 01-04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03 - Centrální logování a monitoring síťového provozu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18. 9. 2024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107</v>
      </c>
      <c r="D115" s="191" t="s">
        <v>58</v>
      </c>
      <c r="E115" s="191" t="s">
        <v>54</v>
      </c>
      <c r="F115" s="191" t="s">
        <v>55</v>
      </c>
      <c r="G115" s="191" t="s">
        <v>108</v>
      </c>
      <c r="H115" s="191" t="s">
        <v>109</v>
      </c>
      <c r="I115" s="191" t="s">
        <v>110</v>
      </c>
      <c r="J115" s="191" t="s">
        <v>98</v>
      </c>
      <c r="K115" s="192" t="s">
        <v>111</v>
      </c>
      <c r="L115" s="193"/>
      <c r="M115" s="97" t="s">
        <v>1</v>
      </c>
      <c r="N115" s="98" t="s">
        <v>37</v>
      </c>
      <c r="O115" s="98" t="s">
        <v>112</v>
      </c>
      <c r="P115" s="98" t="s">
        <v>113</v>
      </c>
      <c r="Q115" s="98" t="s">
        <v>114</v>
      </c>
      <c r="R115" s="98" t="s">
        <v>115</v>
      </c>
      <c r="S115" s="98" t="s">
        <v>116</v>
      </c>
      <c r="T115" s="99" t="s">
        <v>117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118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P117</f>
        <v>0</v>
      </c>
      <c r="Q116" s="101"/>
      <c r="R116" s="196">
        <f>R117</f>
        <v>0</v>
      </c>
      <c r="S116" s="101"/>
      <c r="T116" s="197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BK117</f>
        <v>0</v>
      </c>
    </row>
    <row r="117" s="2" customFormat="1" ht="24.15" customHeight="1">
      <c r="A117" s="35"/>
      <c r="B117" s="36"/>
      <c r="C117" s="228" t="s">
        <v>81</v>
      </c>
      <c r="D117" s="228" t="s">
        <v>132</v>
      </c>
      <c r="E117" s="229" t="s">
        <v>326</v>
      </c>
      <c r="F117" s="230" t="s">
        <v>327</v>
      </c>
      <c r="G117" s="231" t="s">
        <v>298</v>
      </c>
      <c r="H117" s="232">
        <v>1</v>
      </c>
      <c r="I117" s="233"/>
      <c r="J117" s="234">
        <f>ROUND(I117*H117,2)</f>
        <v>0</v>
      </c>
      <c r="K117" s="230" t="s">
        <v>1</v>
      </c>
      <c r="L117" s="235"/>
      <c r="M117" s="243" t="s">
        <v>1</v>
      </c>
      <c r="N117" s="244" t="s">
        <v>38</v>
      </c>
      <c r="O117" s="240"/>
      <c r="P117" s="241">
        <f>O117*H117</f>
        <v>0</v>
      </c>
      <c r="Q117" s="241">
        <v>0</v>
      </c>
      <c r="R117" s="241">
        <f>Q117*H117</f>
        <v>0</v>
      </c>
      <c r="S117" s="241">
        <v>0</v>
      </c>
      <c r="T117" s="24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136</v>
      </c>
      <c r="AT117" s="226" t="s">
        <v>132</v>
      </c>
      <c r="AU117" s="226" t="s">
        <v>73</v>
      </c>
      <c r="AY117" s="14" t="s">
        <v>121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129</v>
      </c>
      <c r="BM117" s="226" t="s">
        <v>328</v>
      </c>
    </row>
    <row r="118" s="2" customFormat="1" ht="6.96" customHeight="1">
      <c r="A118" s="35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597RWkccDnbQ+pGRonALD2Dk0Q4gVbwszSP5TyLadTXRVpM60WBHbIKuw5LPgZnWaqmCOt13F3Au3wed0n1i6w==" hashValue="wuQpvbLDEOi+cNhAWx+xHaLDOf87fIiWjFkMO52vcAdvn0Cq4x1XaZRvW/CDd4rF/ZyDU+TNSpuG6go0fS9YkQ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Základní škola HABARTOV-část 01-04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329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ROUND((SUM(BE116:BE123)),  2)</f>
        <v>0</v>
      </c>
      <c r="G33" s="35"/>
      <c r="H33" s="35"/>
      <c r="I33" s="152">
        <v>0.20999999999999999</v>
      </c>
      <c r="J33" s="151">
        <f>ROUND(((SUM(BE116:BE123))*I33),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ROUND((SUM(BF116:BF123)),  2)</f>
        <v>0</v>
      </c>
      <c r="G34" s="35"/>
      <c r="H34" s="35"/>
      <c r="I34" s="152">
        <v>0.12</v>
      </c>
      <c r="J34" s="151">
        <f>ROUND(((SUM(BF116:BF123))*I34),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ROUND((SUM(BH116:BH123)),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Základní škola HABARTOV-část 01-04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04 - Server, diskové pole, UPS, zálohování a licence operačních systémů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106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Základní škola HABARTOV-část 01-04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30" customHeight="1">
      <c r="A108" s="35"/>
      <c r="B108" s="36"/>
      <c r="C108" s="37"/>
      <c r="D108" s="37"/>
      <c r="E108" s="73" t="str">
        <f>E9</f>
        <v>04 - Server, diskové pole, UPS, zálohování a licence operačních systémů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18. 9. 2024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107</v>
      </c>
      <c r="D115" s="191" t="s">
        <v>58</v>
      </c>
      <c r="E115" s="191" t="s">
        <v>54</v>
      </c>
      <c r="F115" s="191" t="s">
        <v>55</v>
      </c>
      <c r="G115" s="191" t="s">
        <v>108</v>
      </c>
      <c r="H115" s="191" t="s">
        <v>109</v>
      </c>
      <c r="I115" s="191" t="s">
        <v>110</v>
      </c>
      <c r="J115" s="191" t="s">
        <v>98</v>
      </c>
      <c r="K115" s="192" t="s">
        <v>111</v>
      </c>
      <c r="L115" s="193"/>
      <c r="M115" s="97" t="s">
        <v>1</v>
      </c>
      <c r="N115" s="98" t="s">
        <v>37</v>
      </c>
      <c r="O115" s="98" t="s">
        <v>112</v>
      </c>
      <c r="P115" s="98" t="s">
        <v>113</v>
      </c>
      <c r="Q115" s="98" t="s">
        <v>114</v>
      </c>
      <c r="R115" s="98" t="s">
        <v>115</v>
      </c>
      <c r="S115" s="98" t="s">
        <v>116</v>
      </c>
      <c r="T115" s="99" t="s">
        <v>117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118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SUM(P117:P123)</f>
        <v>0</v>
      </c>
      <c r="Q116" s="101"/>
      <c r="R116" s="196">
        <f>SUM(R117:R123)</f>
        <v>0</v>
      </c>
      <c r="S116" s="101"/>
      <c r="T116" s="197">
        <f>SUM(T117:T123)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SUM(BK117:BK123)</f>
        <v>0</v>
      </c>
    </row>
    <row r="117" s="2" customFormat="1" ht="16.5" customHeight="1">
      <c r="A117" s="35"/>
      <c r="B117" s="36"/>
      <c r="C117" s="228" t="s">
        <v>122</v>
      </c>
      <c r="D117" s="228" t="s">
        <v>132</v>
      </c>
      <c r="E117" s="229" t="s">
        <v>330</v>
      </c>
      <c r="F117" s="230" t="s">
        <v>331</v>
      </c>
      <c r="G117" s="231" t="s">
        <v>298</v>
      </c>
      <c r="H117" s="232">
        <v>1</v>
      </c>
      <c r="I117" s="233"/>
      <c r="J117" s="234">
        <f>ROUND(I117*H117,2)</f>
        <v>0</v>
      </c>
      <c r="K117" s="230" t="s">
        <v>1</v>
      </c>
      <c r="L117" s="235"/>
      <c r="M117" s="236" t="s">
        <v>1</v>
      </c>
      <c r="N117" s="237" t="s">
        <v>38</v>
      </c>
      <c r="O117" s="8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136</v>
      </c>
      <c r="AT117" s="226" t="s">
        <v>132</v>
      </c>
      <c r="AU117" s="226" t="s">
        <v>73</v>
      </c>
      <c r="AY117" s="14" t="s">
        <v>121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129</v>
      </c>
      <c r="BM117" s="226" t="s">
        <v>332</v>
      </c>
    </row>
    <row r="118" s="2" customFormat="1" ht="16.5" customHeight="1">
      <c r="A118" s="35"/>
      <c r="B118" s="36"/>
      <c r="C118" s="228" t="s">
        <v>333</v>
      </c>
      <c r="D118" s="228" t="s">
        <v>132</v>
      </c>
      <c r="E118" s="229" t="s">
        <v>334</v>
      </c>
      <c r="F118" s="230" t="s">
        <v>335</v>
      </c>
      <c r="G118" s="231" t="s">
        <v>298</v>
      </c>
      <c r="H118" s="232">
        <v>1</v>
      </c>
      <c r="I118" s="233"/>
      <c r="J118" s="234">
        <f>ROUND(I118*H118,2)</f>
        <v>0</v>
      </c>
      <c r="K118" s="230" t="s">
        <v>1</v>
      </c>
      <c r="L118" s="235"/>
      <c r="M118" s="236" t="s">
        <v>1</v>
      </c>
      <c r="N118" s="237" t="s">
        <v>38</v>
      </c>
      <c r="O118" s="88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6" t="s">
        <v>136</v>
      </c>
      <c r="AT118" s="226" t="s">
        <v>132</v>
      </c>
      <c r="AU118" s="226" t="s">
        <v>73</v>
      </c>
      <c r="AY118" s="14" t="s">
        <v>121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4" t="s">
        <v>81</v>
      </c>
      <c r="BK118" s="227">
        <f>ROUND(I118*H118,2)</f>
        <v>0</v>
      </c>
      <c r="BL118" s="14" t="s">
        <v>129</v>
      </c>
      <c r="BM118" s="226" t="s">
        <v>336</v>
      </c>
    </row>
    <row r="119" s="2" customFormat="1" ht="21.75" customHeight="1">
      <c r="A119" s="35"/>
      <c r="B119" s="36"/>
      <c r="C119" s="228" t="s">
        <v>129</v>
      </c>
      <c r="D119" s="228" t="s">
        <v>132</v>
      </c>
      <c r="E119" s="229" t="s">
        <v>337</v>
      </c>
      <c r="F119" s="230" t="s">
        <v>338</v>
      </c>
      <c r="G119" s="231" t="s">
        <v>298</v>
      </c>
      <c r="H119" s="232">
        <v>1</v>
      </c>
      <c r="I119" s="233"/>
      <c r="J119" s="234">
        <f>ROUND(I119*H119,2)</f>
        <v>0</v>
      </c>
      <c r="K119" s="230" t="s">
        <v>1</v>
      </c>
      <c r="L119" s="235"/>
      <c r="M119" s="236" t="s">
        <v>1</v>
      </c>
      <c r="N119" s="237" t="s">
        <v>38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136</v>
      </c>
      <c r="AT119" s="226" t="s">
        <v>132</v>
      </c>
      <c r="AU119" s="226" t="s">
        <v>73</v>
      </c>
      <c r="AY119" s="14" t="s">
        <v>121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81</v>
      </c>
      <c r="BK119" s="227">
        <f>ROUND(I119*H119,2)</f>
        <v>0</v>
      </c>
      <c r="BL119" s="14" t="s">
        <v>129</v>
      </c>
      <c r="BM119" s="226" t="s">
        <v>339</v>
      </c>
    </row>
    <row r="120" s="2" customFormat="1" ht="24.15" customHeight="1">
      <c r="A120" s="35"/>
      <c r="B120" s="36"/>
      <c r="C120" s="228" t="s">
        <v>340</v>
      </c>
      <c r="D120" s="228" t="s">
        <v>132</v>
      </c>
      <c r="E120" s="229" t="s">
        <v>341</v>
      </c>
      <c r="F120" s="230" t="s">
        <v>342</v>
      </c>
      <c r="G120" s="231" t="s">
        <v>298</v>
      </c>
      <c r="H120" s="232">
        <v>1</v>
      </c>
      <c r="I120" s="233"/>
      <c r="J120" s="234">
        <f>ROUND(I120*H120,2)</f>
        <v>0</v>
      </c>
      <c r="K120" s="230" t="s">
        <v>1</v>
      </c>
      <c r="L120" s="235"/>
      <c r="M120" s="236" t="s">
        <v>1</v>
      </c>
      <c r="N120" s="237" t="s">
        <v>38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136</v>
      </c>
      <c r="AT120" s="226" t="s">
        <v>132</v>
      </c>
      <c r="AU120" s="226" t="s">
        <v>73</v>
      </c>
      <c r="AY120" s="14" t="s">
        <v>121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81</v>
      </c>
      <c r="BK120" s="227">
        <f>ROUND(I120*H120,2)</f>
        <v>0</v>
      </c>
      <c r="BL120" s="14" t="s">
        <v>129</v>
      </c>
      <c r="BM120" s="226" t="s">
        <v>343</v>
      </c>
    </row>
    <row r="121" s="2" customFormat="1" ht="24.15" customHeight="1">
      <c r="A121" s="35"/>
      <c r="B121" s="36"/>
      <c r="C121" s="228" t="s">
        <v>185</v>
      </c>
      <c r="D121" s="228" t="s">
        <v>132</v>
      </c>
      <c r="E121" s="229" t="s">
        <v>344</v>
      </c>
      <c r="F121" s="230" t="s">
        <v>345</v>
      </c>
      <c r="G121" s="231" t="s">
        <v>346</v>
      </c>
      <c r="H121" s="232">
        <v>1</v>
      </c>
      <c r="I121" s="233"/>
      <c r="J121" s="234">
        <f>ROUND(I121*H121,2)</f>
        <v>0</v>
      </c>
      <c r="K121" s="230" t="s">
        <v>1</v>
      </c>
      <c r="L121" s="235"/>
      <c r="M121" s="236" t="s">
        <v>1</v>
      </c>
      <c r="N121" s="237" t="s">
        <v>38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136</v>
      </c>
      <c r="AT121" s="226" t="s">
        <v>132</v>
      </c>
      <c r="AU121" s="226" t="s">
        <v>73</v>
      </c>
      <c r="AY121" s="14" t="s">
        <v>121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81</v>
      </c>
      <c r="BK121" s="227">
        <f>ROUND(I121*H121,2)</f>
        <v>0</v>
      </c>
      <c r="BL121" s="14" t="s">
        <v>129</v>
      </c>
      <c r="BM121" s="226" t="s">
        <v>347</v>
      </c>
    </row>
    <row r="122" s="2" customFormat="1" ht="16.5" customHeight="1">
      <c r="A122" s="35"/>
      <c r="B122" s="36"/>
      <c r="C122" s="228" t="s">
        <v>348</v>
      </c>
      <c r="D122" s="228" t="s">
        <v>132</v>
      </c>
      <c r="E122" s="229" t="s">
        <v>349</v>
      </c>
      <c r="F122" s="230" t="s">
        <v>350</v>
      </c>
      <c r="G122" s="231" t="s">
        <v>135</v>
      </c>
      <c r="H122" s="232">
        <v>1</v>
      </c>
      <c r="I122" s="233"/>
      <c r="J122" s="234">
        <f>ROUND(I122*H122,2)</f>
        <v>0</v>
      </c>
      <c r="K122" s="230" t="s">
        <v>1</v>
      </c>
      <c r="L122" s="235"/>
      <c r="M122" s="236" t="s">
        <v>1</v>
      </c>
      <c r="N122" s="237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136</v>
      </c>
      <c r="AT122" s="226" t="s">
        <v>132</v>
      </c>
      <c r="AU122" s="226" t="s">
        <v>73</v>
      </c>
      <c r="AY122" s="14" t="s">
        <v>121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81</v>
      </c>
      <c r="BK122" s="227">
        <f>ROUND(I122*H122,2)</f>
        <v>0</v>
      </c>
      <c r="BL122" s="14" t="s">
        <v>129</v>
      </c>
      <c r="BM122" s="226" t="s">
        <v>351</v>
      </c>
    </row>
    <row r="123" s="2" customFormat="1" ht="16.5" customHeight="1">
      <c r="A123" s="35"/>
      <c r="B123" s="36"/>
      <c r="C123" s="228" t="s">
        <v>8</v>
      </c>
      <c r="D123" s="228" t="s">
        <v>132</v>
      </c>
      <c r="E123" s="229" t="s">
        <v>352</v>
      </c>
      <c r="F123" s="230" t="s">
        <v>353</v>
      </c>
      <c r="G123" s="231" t="s">
        <v>135</v>
      </c>
      <c r="H123" s="232">
        <v>1</v>
      </c>
      <c r="I123" s="233"/>
      <c r="J123" s="234">
        <f>ROUND(I123*H123,2)</f>
        <v>0</v>
      </c>
      <c r="K123" s="230" t="s">
        <v>1</v>
      </c>
      <c r="L123" s="235"/>
      <c r="M123" s="243" t="s">
        <v>1</v>
      </c>
      <c r="N123" s="244" t="s">
        <v>38</v>
      </c>
      <c r="O123" s="240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136</v>
      </c>
      <c r="AT123" s="226" t="s">
        <v>132</v>
      </c>
      <c r="AU123" s="226" t="s">
        <v>73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81</v>
      </c>
      <c r="BK123" s="227">
        <f>ROUND(I123*H123,2)</f>
        <v>0</v>
      </c>
      <c r="BL123" s="14" t="s">
        <v>129</v>
      </c>
      <c r="BM123" s="226" t="s">
        <v>354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HlEY/8OY5nfvzkA0wi1yduyx2byuiwhFBM0t5sXIUo71yg3cYQeMY99hBkBWSF29cCGyar/Sd0Ef/mIJvhDPGg==" hashValue="J0KFRtzmVmsweYMuepgdJUNYzSWCBoB5Y6XnFsgkhKSGZzn/pSZcj4lm2FVcZImYGtbffLTiPSDaQ262kNIa7w==" algorithmName="SHA-512" password="CC35"/>
  <autoFilter ref="C115:K1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Plachý</dc:creator>
  <cp:lastModifiedBy>Filip Plachý</cp:lastModifiedBy>
  <dcterms:created xsi:type="dcterms:W3CDTF">2024-09-18T09:37:52Z</dcterms:created>
  <dcterms:modified xsi:type="dcterms:W3CDTF">2024-09-18T09:38:03Z</dcterms:modified>
</cp:coreProperties>
</file>